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328"/>
  <workbookPr filterPrivacy="1" defaultThemeVersion="124226"/>
  <xr:revisionPtr revIDLastSave="0" documentId="13_ncr:1_{CBD7D2D0-D7E1-417B-875D-FB9B77DEB870}" xr6:coauthVersionLast="45" xr6:coauthVersionMax="45" xr10:uidLastSave="{00000000-0000-0000-0000-000000000000}"/>
  <bookViews>
    <workbookView xWindow="-120" yWindow="-120" windowWidth="29040" windowHeight="15840" activeTab="1" xr2:uid="{00000000-000D-0000-FFFF-FFFF00000000}"/>
  </bookViews>
  <sheets>
    <sheet name="Лист1" sheetId="1" r:id="rId1"/>
    <sheet name="Лист2" sheetId="2" r:id="rId2"/>
    <sheet name="ПРОЕКТ" sheetId="3" r:id="rId3"/>
    <sheet name="ПРОЕКТ 2 ГОДА" sheetId="4" r:id="rId4"/>
  </sheets>
  <definedNames>
    <definedName name="_GoBack" localSheetId="1">Лист2!$B$8</definedName>
    <definedName name="_xlnm.Print_Area" localSheetId="1">Лист2!$A$1:$H$25</definedName>
  </definedNames>
  <calcPr calcId="181029"/>
</workbook>
</file>

<file path=xl/calcChain.xml><?xml version="1.0" encoding="utf-8"?>
<calcChain xmlns="http://schemas.openxmlformats.org/spreadsheetml/2006/main">
  <c r="E25" i="2" l="1"/>
  <c r="F25" i="2"/>
  <c r="G25" i="2" s="1"/>
  <c r="H25" i="2" s="1"/>
  <c r="H8" i="2"/>
  <c r="G8" i="2"/>
  <c r="F8" i="2"/>
  <c r="E8" i="2"/>
  <c r="D8" i="2"/>
  <c r="C8" i="2"/>
  <c r="E10" i="2"/>
  <c r="D10" i="2"/>
  <c r="C10" i="2"/>
  <c r="E11" i="2"/>
  <c r="D11" i="2"/>
  <c r="C11" i="2"/>
  <c r="E13" i="2"/>
  <c r="D13" i="2"/>
  <c r="C13" i="2"/>
  <c r="G22" i="2"/>
  <c r="H22" i="2" s="1"/>
  <c r="F22" i="2"/>
  <c r="F21" i="2"/>
  <c r="G21" i="2" s="1"/>
  <c r="H21" i="2" s="1"/>
  <c r="F20" i="2"/>
  <c r="G20" i="2" s="1"/>
  <c r="H20" i="2" s="1"/>
  <c r="F19" i="2"/>
  <c r="G19" i="2" s="1"/>
  <c r="H19" i="2" s="1"/>
  <c r="G18" i="2"/>
  <c r="H18" i="2" s="1"/>
  <c r="F18" i="2"/>
  <c r="F17" i="2"/>
  <c r="G17" i="2" s="1"/>
  <c r="H17" i="2" s="1"/>
  <c r="F16" i="2"/>
  <c r="G16" i="2" s="1"/>
  <c r="H16" i="2" s="1"/>
  <c r="E15" i="2"/>
  <c r="D15" i="2"/>
  <c r="C15" i="2"/>
  <c r="E17" i="2"/>
  <c r="E16" i="2"/>
  <c r="D16" i="2"/>
  <c r="C16" i="2"/>
  <c r="D17" i="2"/>
  <c r="C17" i="2"/>
  <c r="H105" i="4"/>
  <c r="G105" i="4"/>
  <c r="H104" i="4"/>
  <c r="H103" i="4" s="1"/>
  <c r="H102" i="4" s="1"/>
  <c r="H101" i="4" s="1"/>
  <c r="H100" i="4" s="1"/>
  <c r="G104" i="4"/>
  <c r="G103" i="4" s="1"/>
  <c r="G102" i="4" s="1"/>
  <c r="G101" i="4" s="1"/>
  <c r="G100" i="4" s="1"/>
  <c r="H98" i="4"/>
  <c r="G98" i="4"/>
  <c r="H97" i="4"/>
  <c r="H96" i="4" s="1"/>
  <c r="H95" i="4" s="1"/>
  <c r="H94" i="4" s="1"/>
  <c r="H93" i="4" s="1"/>
  <c r="G97" i="4"/>
  <c r="G96" i="4" s="1"/>
  <c r="G95" i="4" s="1"/>
  <c r="G94" i="4" s="1"/>
  <c r="G93" i="4" s="1"/>
  <c r="H91" i="4"/>
  <c r="G91" i="4"/>
  <c r="H90" i="4"/>
  <c r="G90" i="4"/>
  <c r="H88" i="4"/>
  <c r="G88" i="4"/>
  <c r="H87" i="4"/>
  <c r="H86" i="4" s="1"/>
  <c r="H85" i="4" s="1"/>
  <c r="G87" i="4"/>
  <c r="G86" i="4" s="1"/>
  <c r="G85" i="4" s="1"/>
  <c r="H83" i="4"/>
  <c r="G83" i="4"/>
  <c r="H82" i="4"/>
  <c r="G82" i="4"/>
  <c r="H80" i="4"/>
  <c r="G80" i="4"/>
  <c r="H79" i="4"/>
  <c r="H78" i="4" s="1"/>
  <c r="H77" i="4" s="1"/>
  <c r="H76" i="4" s="1"/>
  <c r="H75" i="4" s="1"/>
  <c r="G79" i="4"/>
  <c r="G78" i="4" s="1"/>
  <c r="G77" i="4" s="1"/>
  <c r="G76" i="4" s="1"/>
  <c r="G75" i="4" s="1"/>
  <c r="H73" i="4"/>
  <c r="G73" i="4"/>
  <c r="H72" i="4"/>
  <c r="H71" i="4" s="1"/>
  <c r="H70" i="4" s="1"/>
  <c r="H69" i="4" s="1"/>
  <c r="H68" i="4" s="1"/>
  <c r="G72" i="4"/>
  <c r="G71" i="4" s="1"/>
  <c r="G70" i="4" s="1"/>
  <c r="G69" i="4" s="1"/>
  <c r="G68" i="4" s="1"/>
  <c r="H66" i="4"/>
  <c r="G66" i="4"/>
  <c r="H65" i="4"/>
  <c r="H64" i="4" s="1"/>
  <c r="H63" i="4" s="1"/>
  <c r="H62" i="4" s="1"/>
  <c r="G65" i="4"/>
  <c r="G64" i="4" s="1"/>
  <c r="G63" i="4" s="1"/>
  <c r="G62" i="4" s="1"/>
  <c r="H60" i="4"/>
  <c r="H59" i="4" s="1"/>
  <c r="H58" i="4" s="1"/>
  <c r="H57" i="4" s="1"/>
  <c r="H56" i="4" s="1"/>
  <c r="H55" i="4" s="1"/>
  <c r="G60" i="4"/>
  <c r="G59" i="4" s="1"/>
  <c r="G58" i="4" s="1"/>
  <c r="G57" i="4" s="1"/>
  <c r="G56" i="4" s="1"/>
  <c r="H53" i="4"/>
  <c r="H52" i="4" s="1"/>
  <c r="H51" i="4" s="1"/>
  <c r="H50" i="4" s="1"/>
  <c r="H49" i="4" s="1"/>
  <c r="G53" i="4"/>
  <c r="G52" i="4" s="1"/>
  <c r="G51" i="4" s="1"/>
  <c r="G50" i="4" s="1"/>
  <c r="G49" i="4" s="1"/>
  <c r="H47" i="4"/>
  <c r="G47" i="4"/>
  <c r="H46" i="4"/>
  <c r="H45" i="4" s="1"/>
  <c r="G46" i="4"/>
  <c r="G45" i="4" s="1"/>
  <c r="H41" i="4"/>
  <c r="H40" i="4" s="1"/>
  <c r="H39" i="4" s="1"/>
  <c r="G41" i="4"/>
  <c r="G40" i="4" s="1"/>
  <c r="G39" i="4" s="1"/>
  <c r="D25" i="2" s="1"/>
  <c r="H37" i="4"/>
  <c r="G37" i="4"/>
  <c r="H36" i="4"/>
  <c r="H35" i="4" s="1"/>
  <c r="H34" i="4" s="1"/>
  <c r="G36" i="4"/>
  <c r="G35" i="4" s="1"/>
  <c r="G34" i="4" s="1"/>
  <c r="H32" i="4"/>
  <c r="G32" i="4"/>
  <c r="H30" i="4"/>
  <c r="H29" i="4" s="1"/>
  <c r="H28" i="4" s="1"/>
  <c r="H27" i="4" s="1"/>
  <c r="H26" i="4" s="1"/>
  <c r="G30" i="4"/>
  <c r="G29" i="4" s="1"/>
  <c r="G28" i="4" s="1"/>
  <c r="G27" i="4" s="1"/>
  <c r="H24" i="4"/>
  <c r="G24" i="4"/>
  <c r="H23" i="4"/>
  <c r="H22" i="4" s="1"/>
  <c r="H21" i="4" s="1"/>
  <c r="G23" i="4"/>
  <c r="G22" i="4" s="1"/>
  <c r="G21" i="4" s="1"/>
  <c r="H19" i="4"/>
  <c r="G19" i="4"/>
  <c r="H18" i="4"/>
  <c r="H17" i="4" s="1"/>
  <c r="H16" i="4" s="1"/>
  <c r="H15" i="4" s="1"/>
  <c r="H13" i="4" s="1"/>
  <c r="H12" i="4" s="1"/>
  <c r="G18" i="4"/>
  <c r="G17" i="4" s="1"/>
  <c r="G16" i="4" s="1"/>
  <c r="G122" i="3"/>
  <c r="G121" i="3" s="1"/>
  <c r="G120" i="3" s="1"/>
  <c r="G119" i="3" s="1"/>
  <c r="G118" i="3" s="1"/>
  <c r="G117" i="3" s="1"/>
  <c r="G115" i="3"/>
  <c r="G114" i="3"/>
  <c r="G113" i="3" s="1"/>
  <c r="G112" i="3" s="1"/>
  <c r="G111" i="3" s="1"/>
  <c r="G110" i="3" s="1"/>
  <c r="G108" i="3"/>
  <c r="G107" i="3" s="1"/>
  <c r="G103" i="3" s="1"/>
  <c r="G102" i="3" s="1"/>
  <c r="G105" i="3"/>
  <c r="G104" i="3"/>
  <c r="G100" i="3"/>
  <c r="G99" i="3"/>
  <c r="G97" i="3"/>
  <c r="G96" i="3" s="1"/>
  <c r="G93" i="3"/>
  <c r="G92" i="3" s="1"/>
  <c r="G90" i="3"/>
  <c r="G89" i="3"/>
  <c r="G83" i="3"/>
  <c r="G82" i="3" s="1"/>
  <c r="G81" i="3" s="1"/>
  <c r="G80" i="3" s="1"/>
  <c r="G79" i="3" s="1"/>
  <c r="G78" i="3" s="1"/>
  <c r="G76" i="3"/>
  <c r="G75" i="3"/>
  <c r="G74" i="3"/>
  <c r="G73" i="3" s="1"/>
  <c r="G72" i="3" s="1"/>
  <c r="G70" i="3"/>
  <c r="G69" i="3"/>
  <c r="G68" i="3" s="1"/>
  <c r="G67" i="3" s="1"/>
  <c r="G66" i="3" s="1"/>
  <c r="G63" i="3"/>
  <c r="G62" i="3"/>
  <c r="G61" i="3"/>
  <c r="G60" i="3"/>
  <c r="G59" i="3" s="1"/>
  <c r="G57" i="3"/>
  <c r="G56" i="3"/>
  <c r="G55" i="3"/>
  <c r="G53" i="3"/>
  <c r="G49" i="3"/>
  <c r="G48" i="3"/>
  <c r="G47" i="3"/>
  <c r="G45" i="3"/>
  <c r="G44" i="3"/>
  <c r="G43" i="3"/>
  <c r="G42" i="3"/>
  <c r="G40" i="3"/>
  <c r="G38" i="3"/>
  <c r="G37" i="3"/>
  <c r="G36" i="3"/>
  <c r="G35" i="3" s="1"/>
  <c r="G34" i="3" s="1"/>
  <c r="G32" i="3"/>
  <c r="G31" i="3"/>
  <c r="G30" i="3" s="1"/>
  <c r="G28" i="3"/>
  <c r="G27" i="3"/>
  <c r="G26" i="3"/>
  <c r="G23" i="3"/>
  <c r="G22" i="3"/>
  <c r="G21" i="3" s="1"/>
  <c r="G20" i="3" s="1"/>
  <c r="G18" i="3"/>
  <c r="G17" i="3"/>
  <c r="G16" i="3"/>
  <c r="G15" i="3" s="1"/>
  <c r="G26" i="4" l="1"/>
  <c r="G15" i="4" s="1"/>
  <c r="G13" i="4" s="1"/>
  <c r="G12" i="4" s="1"/>
  <c r="G55" i="4"/>
  <c r="G95" i="3"/>
  <c r="G25" i="3"/>
  <c r="G14" i="3" s="1"/>
  <c r="G65" i="3"/>
  <c r="G88" i="3"/>
  <c r="G87" i="3" s="1"/>
  <c r="G86" i="3" s="1"/>
  <c r="G85" i="3" s="1"/>
  <c r="C10" i="1"/>
  <c r="D10" i="1"/>
  <c r="E10" i="1"/>
  <c r="C25" i="2" l="1"/>
  <c r="G13" i="3"/>
  <c r="G12" i="3" s="1"/>
  <c r="F12" i="2"/>
  <c r="G12" i="2"/>
  <c r="H12" i="2" s="1"/>
  <c r="F15" i="2" l="1"/>
  <c r="G15" i="2" s="1"/>
  <c r="H15" i="2" s="1"/>
  <c r="F14" i="2"/>
  <c r="G14" i="2" s="1"/>
  <c r="H14" i="2" s="1"/>
  <c r="F13" i="2"/>
  <c r="G13" i="2" s="1"/>
  <c r="H13" i="2" s="1"/>
  <c r="F11" i="2"/>
  <c r="G11" i="2" s="1"/>
  <c r="H11" i="2" s="1"/>
  <c r="G10" i="2"/>
  <c r="H10" i="2" s="1"/>
  <c r="E14" i="1"/>
  <c r="D14" i="1"/>
  <c r="C14" i="1"/>
  <c r="D6" i="1"/>
  <c r="E6" i="1"/>
  <c r="C6" i="1"/>
  <c r="F7" i="1"/>
  <c r="G7" i="1" s="1"/>
  <c r="H7" i="1" s="1"/>
  <c r="F8" i="1"/>
  <c r="G8" i="1" s="1"/>
  <c r="H8" i="1" s="1"/>
  <c r="F9" i="1"/>
  <c r="G9" i="1" s="1"/>
  <c r="H9" i="1" s="1"/>
  <c r="F11" i="1"/>
  <c r="G11" i="1" s="1"/>
  <c r="H11" i="1" s="1"/>
  <c r="F12" i="1"/>
  <c r="G12" i="1" s="1"/>
  <c r="H12" i="1" s="1"/>
  <c r="F13" i="1"/>
  <c r="G13" i="1" s="1"/>
  <c r="F15" i="1"/>
  <c r="G15" i="1" s="1"/>
  <c r="H15" i="1" s="1"/>
  <c r="F17" i="1"/>
  <c r="D6" i="2" l="1"/>
  <c r="D27" i="2" s="1"/>
  <c r="F6" i="2"/>
  <c r="F27" i="2" s="1"/>
  <c r="G6" i="2"/>
  <c r="G27" i="2" s="1"/>
  <c r="E6" i="2"/>
  <c r="E27" i="2" s="1"/>
  <c r="F16" i="1"/>
  <c r="G16" i="1" s="1"/>
  <c r="H16" i="1" s="1"/>
  <c r="G17" i="1"/>
  <c r="E18" i="1"/>
  <c r="D18" i="1"/>
  <c r="C18" i="1"/>
  <c r="G10" i="1"/>
  <c r="G6" i="1" s="1"/>
  <c r="F10" i="1"/>
  <c r="F6" i="1" s="1"/>
  <c r="H13" i="1"/>
  <c r="H10" i="1" s="1"/>
  <c r="H6" i="1" s="1"/>
  <c r="H6" i="2" l="1"/>
  <c r="H27" i="2" s="1"/>
  <c r="F14" i="1"/>
  <c r="F18" i="1" s="1"/>
  <c r="G14" i="1"/>
  <c r="G18" i="1" s="1"/>
  <c r="H17" i="1"/>
  <c r="H14" i="1" s="1"/>
  <c r="H18" i="1" s="1"/>
  <c r="C6" i="2"/>
  <c r="C27" i="2" s="1"/>
</calcChain>
</file>

<file path=xl/sharedStrings.xml><?xml version="1.0" encoding="utf-8"?>
<sst xmlns="http://schemas.openxmlformats.org/spreadsheetml/2006/main" count="1025" uniqueCount="267">
  <si>
    <t>БЮДЖЕТНЫЙ ПРОГНОЗ ЩЕТИНСКОГО СЕЛЬСОВЕТА</t>
  </si>
  <si>
    <t>КУРСКОГО РАЙОНА КУРСКОЙ ОБЛАСТИ</t>
  </si>
  <si>
    <t>рублей</t>
  </si>
  <si>
    <t>N</t>
  </si>
  <si>
    <t>Наименование показателя</t>
  </si>
  <si>
    <t>2024г.</t>
  </si>
  <si>
    <t>1.</t>
  </si>
  <si>
    <t>Доходы бюджета - всего</t>
  </si>
  <si>
    <t>в том числе:</t>
  </si>
  <si>
    <t>1.1.</t>
  </si>
  <si>
    <t>- налоговые доходы</t>
  </si>
  <si>
    <t>1.2.</t>
  </si>
  <si>
    <t>- неналоговые доходы</t>
  </si>
  <si>
    <t>1.3.</t>
  </si>
  <si>
    <t xml:space="preserve">- безвозмездные поступления - всего </t>
  </si>
  <si>
    <t>1.3.1.</t>
  </si>
  <si>
    <t xml:space="preserve">- не имеющие целевого назначения </t>
  </si>
  <si>
    <t>1.3.2.</t>
  </si>
  <si>
    <t xml:space="preserve">- имеющие целевое назначение </t>
  </si>
  <si>
    <t>2.</t>
  </si>
  <si>
    <t>Расходы бюджета  - всего</t>
  </si>
  <si>
    <t>2.1.</t>
  </si>
  <si>
    <t>- за счет средств бюджета, не имеющих целевого назначения</t>
  </si>
  <si>
    <t>2.2.</t>
  </si>
  <si>
    <t xml:space="preserve">- за счет средств безвозмездных поступлений, имеющих целевое назначение </t>
  </si>
  <si>
    <t>3.</t>
  </si>
  <si>
    <t xml:space="preserve">Дефицит (профицит) бюджета </t>
  </si>
  <si>
    <t>4.</t>
  </si>
  <si>
    <t>Отношение дефицита бюджета к общему годовому объему доходов бюджета города без учета объема безвозмездных поступлений (в процентах)</t>
  </si>
  <si>
    <t>5.</t>
  </si>
  <si>
    <t>Источники финансирования дефицита бюджета - всего</t>
  </si>
  <si>
    <t>5.1. - 5.n.</t>
  </si>
  <si>
    <t>указывается состав источников финансирования дефицита бюджета</t>
  </si>
  <si>
    <t>6.</t>
  </si>
  <si>
    <t>Объем муниципального долга на 1 января соответствующего финансового года</t>
  </si>
  <si>
    <t>7.</t>
  </si>
  <si>
    <t>Объем муниципальных заимствований в соответствующем финансовом году</t>
  </si>
  <si>
    <t>8.</t>
  </si>
  <si>
    <t>Объем средств, направляемых в соответствующем финансовом году на погашение суммы основного долга по муниципальным заимствованиям</t>
  </si>
  <si>
    <t>9.</t>
  </si>
  <si>
    <t>Объем расходов на обслуживание муниципального долга</t>
  </si>
  <si>
    <t>ПОКАЗАТЕЛИ ФИНАНСОВОГО ОБЕСПЕЧЕНИЯ</t>
  </si>
  <si>
    <t xml:space="preserve">МУНИЦИПАЛЬНЫХ ПРОГРАММ ЩЕТИНСКОГО СЕЛЬСОВЕТА КУРСКОГО РАЙОНА КУРСКОЙ ОБЛАСТИ </t>
  </si>
  <si>
    <t>Расходы бюджета - всего</t>
  </si>
  <si>
    <t>расходы на реализацию муниципальных программ  Щетинского сельсовета - всего</t>
  </si>
  <si>
    <t>1.1.1.</t>
  </si>
  <si>
    <t>1.1.2.</t>
  </si>
  <si>
    <t>1.1.3.</t>
  </si>
  <si>
    <t>1.1.5.</t>
  </si>
  <si>
    <t>1.1.6.</t>
  </si>
  <si>
    <t>1.1.7.</t>
  </si>
  <si>
    <t>Муниципальная программа «Управление муниципальным имуществом и земельными ресурсами Щетинского сельсовета Курского района Курской области»</t>
  </si>
  <si>
    <t>Муниципальная программа «Обеспечение доступным и комфортным жильем и коммунальными услугами граждан в  Щетинском сельсовете Курского района Курской области »</t>
  </si>
  <si>
    <t xml:space="preserve">непрограммные расходы бюджета </t>
  </si>
  <si>
    <t xml:space="preserve">Муниципальная программа Администрации Щетинского сельсовета Курского района Курской области «Социальная поддержка граждан» </t>
  </si>
  <si>
    <t>1.1.9.</t>
  </si>
  <si>
    <t>1.1.10.</t>
  </si>
  <si>
    <t>1.1.11.</t>
  </si>
  <si>
    <t>1.1.12.</t>
  </si>
  <si>
    <t>1.1.13.</t>
  </si>
  <si>
    <t>Муниципальная программа «Энергосбережение и повышение энергетической эффективности муниципального образования «Щетинский сельсовет» Курского района Курской области на 2015-2019 годы»</t>
  </si>
  <si>
    <t>1.1.14.</t>
  </si>
  <si>
    <t>Муниципальная программа «Энергосбережение и повышение энергетической эффективности муниципального образования «Щетинский сельсовет» Курского района Курской области»</t>
  </si>
  <si>
    <t>Муниципальная программа «Формирования современной городской среды на территории муниципального образования«Щетинский сельсовет» Курского района Курской области»</t>
  </si>
  <si>
    <t>1.1.15.</t>
  </si>
  <si>
    <t>Муниципальная программа «Повышение эффективности работы с молодежью, организация отдыха и оздоровления детей, молодежи, развитие физической культуры и спорта в Щетинском сельсовете Курского района Курской области»</t>
  </si>
  <si>
    <t>Муниципальная программа  «Профилактика правонарушений» в муниципальном образовании «Щетинский сельсовет» Курского района Курской области</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</si>
  <si>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  в Щетинском сельсовете Курского района Курской области»</t>
  </si>
  <si>
    <t>2025г.</t>
  </si>
  <si>
    <t>Муниципальная программа «Обеспечение доступным и комфортным жильем и коммунальными услугами граждан в  Щетинском сельсовете Курского района Курской области»</t>
  </si>
  <si>
    <t>1.1.4.</t>
  </si>
  <si>
    <t xml:space="preserve">Муниципальная программа «Формирования современной городской среды на территории муниципального образования«Щетинский сельсовет» Курского района Курской области» </t>
  </si>
  <si>
    <t xml:space="preserve"> НА ПЕРИОД ДО 2026 ГОДА</t>
  </si>
  <si>
    <t>очередной год  (2021г.)</t>
  </si>
  <si>
    <t>первый год планового периода (2022г.)</t>
  </si>
  <si>
    <t>второй год планового периода (2023г.)</t>
  </si>
  <si>
    <t>2026г.</t>
  </si>
  <si>
    <t>Муниципальная программа Администрации Щетинского сельсовета Курского района Курской области «Социальная поддержка граждан»</t>
  </si>
  <si>
    <t>НА ПЕРИОД ДО 2026 ГОДА</t>
  </si>
  <si>
    <t>Приложение №7</t>
  </si>
  <si>
    <t>к решению Собрания  депутатов Щетинского сельсовета Курского района Курской области</t>
  </si>
  <si>
    <t>«О бюджете  Щетинского сельсовета</t>
  </si>
  <si>
    <t>Курского района Курской области на 2021 год и на плановый период 2022 и 2023 годов»</t>
  </si>
  <si>
    <t>от "___" декабря 2020г. № ___________</t>
  </si>
  <si>
    <t xml:space="preserve">Ведомственная структура расходов бюджета </t>
  </si>
  <si>
    <r>
      <t>Щетинского сельсовета Курского района Курской области на 2021 год</t>
    </r>
    <r>
      <rPr>
        <sz val="16"/>
        <color theme="1"/>
        <rFont val="Times New Roman"/>
        <family val="1"/>
        <charset val="204"/>
      </rPr>
      <t xml:space="preserve">   </t>
    </r>
  </si>
  <si>
    <t xml:space="preserve">                                                                                                                                                                        </t>
  </si>
  <si>
    <r>
      <t xml:space="preserve">                                                                                                                                  </t>
    </r>
    <r>
      <rPr>
        <sz val="12"/>
        <color theme="1"/>
        <rFont val="Times New Roman"/>
        <family val="1"/>
        <charset val="204"/>
      </rPr>
      <t xml:space="preserve">(рублей)                                                </t>
    </r>
  </si>
  <si>
    <t>Наименование</t>
  </si>
  <si>
    <t>ГРБС</t>
  </si>
  <si>
    <t>Рз</t>
  </si>
  <si>
    <t>ПР</t>
  </si>
  <si>
    <t>ЦСР</t>
  </si>
  <si>
    <t>ВР</t>
  </si>
  <si>
    <t>Сумма на 2021г.</t>
  </si>
  <si>
    <t>ВСЕГО  РАСХОДОВ</t>
  </si>
  <si>
    <t>Администрация Щетинского сельсовета Курского района Курской области</t>
  </si>
  <si>
    <t>001</t>
  </si>
  <si>
    <t>ОБЩЕГОСУДАРСТВЕННЫЕ ВОПРОСЫ</t>
  </si>
  <si>
    <t>01</t>
  </si>
  <si>
    <t>00</t>
  </si>
  <si>
    <t>Функционирование высшего должностного лица  субъекта Российской Федерации и муниципального образования</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</si>
  <si>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</si>
  <si>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</si>
  <si>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</si>
  <si>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</si>
  <si>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</si>
  <si>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</si>
  <si>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</si>
  <si>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</si>
  <si>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</si>
  <si>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</si>
  <si>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</si>
  <si>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</si>
  <si>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</si>
  <si>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</si>
  <si>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Иные межбюджетные трансферты на осуществление переданных полномочий в сфере внешнего муниципального финансового контроля</t>
  </si>
  <si>
    <t>77 2 00 П1484</t>
  </si>
  <si>
    <t>Межбюджетные трансферты</t>
  </si>
  <si>
    <t xml:space="preserve">Функционирование Правительства Российской Федерации, высших исполнительных органов государственной власти  субъекта Российской Федерации, местных администраций </t>
  </si>
  <si>
    <t>04</t>
  </si>
  <si>
    <t>Обеспечение функционирования местных администраций</t>
  </si>
  <si>
    <t>73 0 00 00000</t>
  </si>
  <si>
    <t>Обеспечение деятельности администрации муниципального образования</t>
  </si>
  <si>
    <t>73 1 00 00000</t>
  </si>
  <si>
    <t>73 1 00 С1402</t>
  </si>
  <si>
    <t xml:space="preserve">Иные межбюджетные трансферты на осуществление переданных полномочий в сфере внутреннего муниципального финансового контроля </t>
  </si>
  <si>
    <t>77 2 00 П1485</t>
  </si>
  <si>
    <t>Другие общегосударственные вопросы</t>
  </si>
  <si>
    <t>04 0 00 00000</t>
  </si>
  <si>
    <t xml:space="preserve">Подпрограмма «Проведение муниципальной политики в области имущественных  и земельных отношений» муниципальной программы «Управление муниципальным имуществом и земельными ресурсами Щетинского сельсовета Курского района Курской области» </t>
  </si>
  <si>
    <t>04 2 00 00000</t>
  </si>
  <si>
    <t>Основное мероприятие «Осуществление мероприятий в области имущественных и земельных отношений»</t>
  </si>
  <si>
    <t>04 2 01 00000</t>
  </si>
  <si>
    <t>Мероприятия в области имущественных отношений</t>
  </si>
  <si>
    <t>04 2 01 С1467</t>
  </si>
  <si>
    <t>Закупка товаров, работ и услуг для обеспечения государственных (муниципальных) нужд</t>
  </si>
  <si>
    <t>Мероприятия в области земельных отношений</t>
  </si>
  <si>
    <t>04 2 01 С1468</t>
  </si>
  <si>
    <t>Муниципальная программа «Профилактика правонарушений»  в муниципальном образовании «Щетинский сельсовет» Курского района Курской области на 2018-2022 годы</t>
  </si>
  <si>
    <t>12 0 00 00000</t>
  </si>
  <si>
    <t xml:space="preserve">Подпрограмма «Обеспечение правопорядка на территории  муниципального образования «Щетинский сельсовет»  Курского района Курской области» муниципальной программы «Профилактика правонарушений»  в муниципальном образовании «Щетинский сельсовет» Курского района Курской области на 2018-2022 годы </t>
  </si>
  <si>
    <t>12 2 00 00000</t>
  </si>
  <si>
    <t xml:space="preserve">Основное мероприятие «Проведение профилактических мероприятий, направленных на профилактику правонарушений, борьбы с коррупционными проявлениями, повышению культуры толерантного поведения в обществе, формирование позитивного общественного мнения о работе служб, обеспечивающих профилактику правонарушений» </t>
  </si>
  <si>
    <t>12 2 01 00000</t>
  </si>
  <si>
    <t>Реализация мероприятий направленных на обеспечение правопорядка на территории муниципального образования</t>
  </si>
  <si>
    <t>12 2 01 С1435</t>
  </si>
  <si>
    <t>Реализация государственных функций, связанных с общегосударственным управлением</t>
  </si>
  <si>
    <t>76 0 00 00000</t>
  </si>
  <si>
    <t>Выполнение других обязательств муниципального образования</t>
  </si>
  <si>
    <t>76 1 00 00000</t>
  </si>
  <si>
    <t>Выполнение других (прочих) обязательств органа местного самоуправления</t>
  </si>
  <si>
    <t>76 1 00 С1404</t>
  </si>
  <si>
    <t>Социальное обеспечение и иные выплаты населению</t>
  </si>
  <si>
    <t>Иные бюджетные ассигнования</t>
  </si>
  <si>
    <t>Осуществление переданных полномочий по разработке документов территориального планирования и градостроительного зонирования</t>
  </si>
  <si>
    <t>13</t>
  </si>
  <si>
    <t>76 1 00 П1416</t>
  </si>
  <si>
    <t>Реализация мероприятий по распространению официальной информации</t>
  </si>
  <si>
    <t>77 2 00 С1439</t>
  </si>
  <si>
    <t>77 2  00 С1439</t>
  </si>
  <si>
    <t>НАЦИОНАЛЬНАЯ ОБОРОНА</t>
  </si>
  <si>
    <t>Мобилизационная и вневойсковая подготовка</t>
  </si>
  <si>
    <t>Осуществление первичного воинского учета на территориях, где отсутствуют военные комиссариаты</t>
  </si>
  <si>
    <t>77 2 00  51180</t>
  </si>
  <si>
    <t>77 2 00  51180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</si>
  <si>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</si>
  <si>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</si>
  <si>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09</t>
  </si>
  <si>
    <t>13 0 00 00000</t>
  </si>
  <si>
    <r>
      <t xml:space="preserve">Подпрограмма «Снижение рисков и смягчение последствий чрезвычайных ситуаций природного и техногенного характера в </t>
    </r>
    <r>
      <rPr>
        <sz val="12"/>
        <color theme="1"/>
        <rFont val="Times New Roman"/>
        <family val="1"/>
        <charset val="204"/>
      </rPr>
      <t xml:space="preserve">Щетинском сельсовете </t>
    </r>
    <r>
      <rPr>
        <sz val="12"/>
        <color rgb="FF000000"/>
        <rFont val="Times New Roman"/>
        <family val="1"/>
        <charset val="204"/>
      </rPr>
      <t>муниципальной программы «Защита населения и территорий от чрезвычайных ситуаций, обеспечение пожарной безопасности и безопасности людей на водных объектах</t>
    </r>
    <r>
      <rPr>
        <sz val="12"/>
        <color theme="1"/>
        <rFont val="Times New Roman"/>
        <family val="1"/>
        <charset val="204"/>
      </rPr>
      <t xml:space="preserve"> в Щетинском сельсовете Курского района Курской области</t>
    </r>
    <r>
      <rPr>
        <sz val="12"/>
        <color rgb="FF000000"/>
        <rFont val="Times New Roman"/>
        <family val="1"/>
        <charset val="204"/>
      </rPr>
      <t>»</t>
    </r>
  </si>
  <si>
    <t>13 2 00 00000</t>
  </si>
  <si>
    <r>
      <t>Основное мероприятие «</t>
    </r>
    <r>
      <rPr>
        <sz val="12"/>
        <color rgb="FF000000"/>
        <rFont val="Times New Roman"/>
        <family val="1"/>
        <charset val="204"/>
      </rPr>
      <t>Защита населения и территории от чрезвычайных ситуаций природного и техногенного характера, гражданская оборона</t>
    </r>
    <r>
      <rPr>
        <sz val="12"/>
        <color theme="1"/>
        <rFont val="Times New Roman"/>
        <family val="1"/>
        <charset val="204"/>
      </rPr>
      <t xml:space="preserve">» </t>
    </r>
  </si>
  <si>
    <t>13 2 01 00000</t>
  </si>
  <si>
    <t>Отдельные мероприятия в области гражданской обороны, защиты населения и территорий от чрезвычайных ситуаций, безопасности людей на водных объектах</t>
  </si>
  <si>
    <t>13 2 01 С1460</t>
  </si>
  <si>
    <t>Обеспечение пожарной безопасности</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</si>
  <si>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 муниципальной программы  «Защита населения и территории от чрезвычайных ситуаций, обеспечение пожарной безопасности и безопасности людей на водных объектах  в Щетинском сельсовете Курского района Курской области»</t>
  </si>
  <si>
    <t>13 1 00 00000</t>
  </si>
  <si>
    <t xml:space="preserve">Основное мероприятие «Обеспечение первичных мер пожарной безопасности на территории» </t>
  </si>
  <si>
    <t>13 1 01 00000</t>
  </si>
  <si>
    <t>Обеспечение первичных мер пожарной безопасности в границах населенных пунктов муниципальных образований</t>
  </si>
  <si>
    <t>13 1 01 С1415</t>
  </si>
  <si>
    <t>НАЦИОНАЛЬНАЯ ЭКОНОМИКА</t>
  </si>
  <si>
    <t>Другие вопросы в области  национальной экономики</t>
  </si>
  <si>
    <t>Муниципальная  программа «Энергосбережение и повышение энергетической эффективности муниципального образования «Щетинский сельсовет» Курского района Курской области»</t>
  </si>
  <si>
    <t>05 0 00 00000</t>
  </si>
  <si>
    <t>Подпрограмма «Энергосбережение в МО» муниципальной программы «Энергосбережение и повышение энергетической эффективности муниципального образования « Щетинский сельсовет» Курского района Курской области»</t>
  </si>
  <si>
    <t>12</t>
  </si>
  <si>
    <t>05 1 00 00000</t>
  </si>
  <si>
    <r>
      <t xml:space="preserve">Основное мероприятие «Осуществление мероприятий в области </t>
    </r>
    <r>
      <rPr>
        <sz val="12"/>
        <color rgb="FF000000"/>
        <rFont val="Times New Roman"/>
        <family val="1"/>
        <charset val="204"/>
      </rPr>
      <t xml:space="preserve"> энергосбережения</t>
    </r>
    <r>
      <rPr>
        <sz val="12"/>
        <color theme="1"/>
        <rFont val="Times New Roman"/>
        <family val="1"/>
        <charset val="204"/>
      </rPr>
      <t>»</t>
    </r>
  </si>
  <si>
    <t>05 1 01 00000</t>
  </si>
  <si>
    <t>Мероприятия в области  энергосбережения</t>
  </si>
  <si>
    <t>05 1 01 С1434</t>
  </si>
  <si>
    <t>ЖИЛИЩНО-КОММУНАЛЬНОЕ ХОЗЯЙСТВО</t>
  </si>
  <si>
    <t>05</t>
  </si>
  <si>
    <t>Благоустройство</t>
  </si>
  <si>
    <t>Муниципальная программа «Обеспечение доступным и комфортным жильем и коммунальными услугами граждан в Щетинском сельсовете Курского района Курской области»</t>
  </si>
  <si>
    <t>07 0 00 00000</t>
  </si>
  <si>
    <t>Подпрограмма «Обеспечение качественными услугами ЖКХ населения в Щетинском сельсовете Курского района Курской области» муниципальной программы «Обеспечение доступным и комфортным жильем и коммунальными услугами граждан в Щетинском сельсовете Курского района Курской области»</t>
  </si>
  <si>
    <t>07 3 00 00000</t>
  </si>
  <si>
    <t>Основное мероприятие «Осуществление мероприятий по благоустройству территории населенных пунктов»</t>
  </si>
  <si>
    <t>07 3 01 00000</t>
  </si>
  <si>
    <t>Мероприятия по благоустройству</t>
  </si>
  <si>
    <t>07 3 01 С1433</t>
  </si>
  <si>
    <r>
      <t>Основное мероприятие «О</t>
    </r>
    <r>
      <rPr>
        <sz val="12"/>
        <color rgb="FF000000"/>
        <rFont val="Times New Roman"/>
        <family val="1"/>
        <charset val="204"/>
      </rPr>
      <t>рганизация ритуальных услуг и содержание мест захоронения</t>
    </r>
    <r>
      <rPr>
        <sz val="12"/>
        <color theme="1"/>
        <rFont val="Times New Roman"/>
        <family val="1"/>
        <charset val="204"/>
      </rPr>
      <t>»</t>
    </r>
  </si>
  <si>
    <t>07 3 02 00000</t>
  </si>
  <si>
    <t>Мероприятия по организации ритуальных услуг и содержанию мест захоронения</t>
  </si>
  <si>
    <t>07 3 02 С1457</t>
  </si>
  <si>
    <t>Основное мероприятие "Мероприятия по реализации проекта "Народный бюджет" Курской области</t>
  </si>
  <si>
    <t>07 3 03 00000</t>
  </si>
  <si>
    <t>Софинансирование расходов муниципальных образований на реализацию проекта "Народный бюджет"</t>
  </si>
  <si>
    <t>07 3 03 13604</t>
  </si>
  <si>
    <t>Расходы на обеспечение деятельности (оказание услуг) муниципальных учреждений</t>
  </si>
  <si>
    <t>200</t>
  </si>
  <si>
    <t>Осуществление мероприятиий по реализации проекта Народный бюджет" Курской области</t>
  </si>
  <si>
    <t>07 3 03 S3604</t>
  </si>
  <si>
    <t>Муниципальная программа «Формирование современной городской среды» на территории муниципального образования «Щетинский сельсовет» Курского района Курской области</t>
  </si>
  <si>
    <t>19 0 00 00000</t>
  </si>
  <si>
    <t>Подпрограмма «Формирование современной городской среды» на территории муниципального образования «Щетинский сельсовет» Курского района Курской области муниципальной программы «Формирование современной городской среды» на территории муниципального образования «Щетинский сельсовет» Курского района Курской области</t>
  </si>
  <si>
    <t>19 1 00 00000</t>
  </si>
  <si>
    <t>Основное мероприятие «Реализация регионального проекта «Формирование комфортной городской среды за счет средств муниципального образования»</t>
  </si>
  <si>
    <t>19 1 01 00000</t>
  </si>
  <si>
    <t>Реализация программ формирования современной городской среды за счет средств муниципального образования</t>
  </si>
  <si>
    <t>19 1 01 С5550</t>
  </si>
  <si>
    <t>Основное мероприятие «Реализация регионального проекта «Формирование комфортной городской среды»</t>
  </si>
  <si>
    <t>19 1F2 00000</t>
  </si>
  <si>
    <t>Реализация программ формирования современной городской среды</t>
  </si>
  <si>
    <t>19 1F2 55550</t>
  </si>
  <si>
    <t>СОЦИАЛЬНАЯ ПОЛИТИКА</t>
  </si>
  <si>
    <t>Пенсионное обеспечение</t>
  </si>
  <si>
    <t>Муниципальная программа «Социальная поддержка граждан Щетинского сельсовета Курского района Курской области на 2016-2020 годы»</t>
  </si>
  <si>
    <t>02 0 00 00000</t>
  </si>
  <si>
    <r>
      <t xml:space="preserve">Подпрограмма «Развитие мер социальной поддержки отдельных категорий граждан» </t>
    </r>
    <r>
      <rPr>
        <sz val="12"/>
        <color theme="1"/>
        <rFont val="Times New Roman"/>
        <family val="1"/>
        <charset val="204"/>
      </rPr>
      <t xml:space="preserve"> муниципальной программы «Социальная поддержка граждан Щетинского сельсовета Курского района Курской области»</t>
    </r>
  </si>
  <si>
    <t>02 2 00 00000</t>
  </si>
  <si>
    <t>Основное мероприятие «Предоставление мер социальной поддержки отдельным категориям граждан</t>
  </si>
  <si>
    <t>02 2 01  00000</t>
  </si>
  <si>
    <t>Выплата пенсий за выслугу лет и доплат к пенсиям муниципальных служащих</t>
  </si>
  <si>
    <t>02 2 01 С1445</t>
  </si>
  <si>
    <t>ФИЗИЧЕСКАЯ КУЛЬТУРА  И СПОРТ</t>
  </si>
  <si>
    <t>Массовый спорт</t>
  </si>
  <si>
    <t>08 0 00 00000</t>
  </si>
  <si>
    <t>Подпрограмма «Реализация муниципальной политики в сфере физической культуры и спорта» муниципальной программы «Повышение эффективности работы с молодежью, организация отдыха и оздоровления детей, молодежи, развитие физической культуры и спорта в Щетинском сельсовете Курского района Курской области»</t>
  </si>
  <si>
    <t>08 3 00 00000</t>
  </si>
  <si>
    <t>Основное мероприятие "Физическое воспитание, вовлечение населения в занятия физической культурой и массовым спортом, обеспечение организации и проведения физкультурных мероприятий и спортивных мероприятий"</t>
  </si>
  <si>
    <t>08 3 01 00000</t>
  </si>
  <si>
    <t>Создание условий,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t>
  </si>
  <si>
    <t>08 3 01 С1406</t>
  </si>
  <si>
    <t>11</t>
  </si>
  <si>
    <t>Приложение №8</t>
  </si>
  <si>
    <t>Щетинского сельсовета Курского района Курской области на плановый период 2022 и 2023 годов</t>
  </si>
  <si>
    <t>Сумма на 2022г.</t>
  </si>
  <si>
    <t>Сумма на 2023г.</t>
  </si>
  <si>
    <t>УСЛОВНО УТВЕРЖДЕННЫЕ РАСХОДЫ</t>
  </si>
  <si>
    <t>00 0 00 00000</t>
  </si>
  <si>
    <t>000</t>
  </si>
  <si>
    <t>Муниципальная программа «Профилактика правонарушений»  в муниципальном образовании «Щетинский сельсовет» Курского района Курской области на 2018-2024 годы</t>
  </si>
  <si>
    <t xml:space="preserve">Подпрограмма «Обеспечение правопорядка на территории  муниципального образования «Щетинский сельсовет»  Курского района Курской области» муниципальной программы «Профилактика правонарушений»  в муниципальном образовании «Щетинский сельсовет» Курского района Курской области на 2018-2024 годы </t>
  </si>
  <si>
    <t>Муниципальная программа «Формирование современной городской среды» на 2018-2022 годы на территории муниципального образования «Щетинский сельсовет» Курского района Курской области</t>
  </si>
  <si>
    <t>Подпрограмма «Формирование современной городской среды» на 2018-2022 годы на территории муниципального образования «Щетинский сельсовет» Курского района Курской области муниципальной программы «Формирование современной городской среды» на 2018-2022 годы на территории муниципального образования «Щетинский сельсовет» Курского района Курской области</t>
  </si>
  <si>
    <t>Основное мероприятие «Благоустройство дворовых территорий»</t>
  </si>
  <si>
    <t>Реализация мероприятий по формированию современной городской среды</t>
  </si>
  <si>
    <t>19 1 01 L5550</t>
  </si>
  <si>
    <t>Основное мероприятие «Благоустройство общественных территорий»</t>
  </si>
  <si>
    <t>19 1 02 00000</t>
  </si>
  <si>
    <t>19 1 02 L5550</t>
  </si>
  <si>
    <t>Муниципальная программа «Социальная поддержка граждан Щетинского сельсовета Курского района Курской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</si>
</sst>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204"/>
      <scheme val="minor"/>
    </font>
    <font>
      <b/>
      <sz val="11"/>
      <color theme="1"/>
      <name val="Calibri"/>
      <family val="2"/>
      <charset val="204"/>
      <scheme val="minor"/>
    </font>
    <font>
      <b/>
      <sz val="12"/>
      <color theme="1"/>
      <name val="Times New Roman"/>
      <family val="1"/>
      <charset val="204"/>
    </font>
    <font>
      <sz val="12"/>
      <color theme="1"/>
      <name val="Times New Roman"/>
      <family val="1"/>
      <charset val="204"/>
    </font>
    <font>
      <sz val="12"/>
      <color rgb="FF000000"/>
      <name val="Times New Roman"/>
      <family val="1"/>
      <charset val="204"/>
    </font>
    <font>
      <b/>
      <i/>
      <sz val="12"/>
      <color theme="1"/>
      <name val="Times New Roman"/>
      <family val="1"/>
      <charset val="204"/>
    </font>
    <font>
      <b/>
      <i/>
      <sz val="11"/>
      <color theme="1"/>
      <name val="Calibri"/>
      <family val="2"/>
      <charset val="204"/>
      <scheme val="minor"/>
    </font>
    <font>
      <sz val="12"/>
      <color rgb="FFFF0000"/>
      <name val="Times New Roman"/>
      <family val="1"/>
      <charset val="204"/>
    </font>
    <font>
      <sz val="12"/>
      <name val="Times New Roman"/>
      <family val="1"/>
      <charset val="204"/>
    </font>
    <font>
      <sz val="11"/>
      <name val="Calibri"/>
      <family val="2"/>
      <charset val="204"/>
      <scheme val="minor"/>
    </font>
    <font>
      <sz val="11"/>
      <color theme="1"/>
      <name val="Times New Roman"/>
      <family val="1"/>
      <charset val="204"/>
    </font>
    <font>
      <b/>
      <sz val="16"/>
      <color theme="1"/>
      <name val="Times New Roman"/>
      <family val="1"/>
      <charset val="204"/>
    </font>
    <font>
      <sz val="16"/>
      <color theme="1"/>
      <name val="Times New Roman"/>
      <family val="1"/>
      <charset val="204"/>
    </font>
    <font>
      <sz val="10"/>
      <color theme="1"/>
      <name val="Times New Roman"/>
      <family val="1"/>
      <charset val="204"/>
    </font>
    <font>
      <b/>
      <sz val="12"/>
      <color rgb="FF000000"/>
      <name val="Times New Roman"/>
      <family val="1"/>
      <charset val="204"/>
    </font>
    <font>
      <sz val="12"/>
      <color rgb="FF00B050"/>
      <name val="Times New Roman"/>
      <family val="1"/>
      <charset val="204"/>
    </font>
    <font>
      <i/>
      <sz val="12"/>
      <color rgb="FF000000"/>
      <name val="Times New Roman"/>
      <family val="1"/>
      <charset val="204"/>
    </font>
    <font>
      <b/>
      <sz val="12"/>
      <color rgb="FFFF0000"/>
      <name val="Times New Roman"/>
      <family val="1"/>
      <charset val="204"/>
    </font>
    <font>
      <sz val="12"/>
      <name val="Arial"/>
      <family val="2"/>
      <charset val="204"/>
    </font>
    <font>
      <sz val="12"/>
      <color rgb="FF000000"/>
      <name val="Arial"/>
      <family val="2"/>
      <charset val="204"/>
    </font>
    <font>
      <sz val="12"/>
      <color theme="1"/>
      <name val="Arial"/>
      <family val="2"/>
      <charset val="204"/>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s>
  <cellStyleXfs count="1">
    <xf numFmtId="0" fontId="0" fillId="0" borderId="0"/>
  </cellStyleXfs>
  <cellXfs count="84">
    <xf numFmtId="0" fontId="0" fillId="0" borderId="0" xfId="0"/>
    <xf numFmtId="0" fontId="3" fillId="0" borderId="1" xfId="0" applyFont="1" applyBorder="1" applyAlignment="1">
      <alignment vertical="top" wrapText="1"/>
    </xf>
    <xf numFmtId="0" fontId="3" fillId="0" borderId="1" xfId="0" applyFont="1" applyBorder="1" applyAlignment="1">
      <alignment horizontal="justify" vertical="top" wrapText="1"/>
    </xf>
    <xf numFmtId="0" fontId="3" fillId="0" borderId="8" xfId="0" applyFont="1" applyBorder="1" applyAlignment="1">
      <alignment vertical="top"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1" fillId="0" borderId="0" xfId="0" applyFont="1" applyAlignment="1">
      <alignment vertical="center"/>
    </xf>
    <xf numFmtId="0" fontId="3" fillId="0" borderId="5" xfId="0" applyFont="1" applyBorder="1" applyAlignment="1">
      <alignment horizontal="center" vertical="center" wrapText="1"/>
    </xf>
    <xf numFmtId="0" fontId="3" fillId="0" borderId="7" xfId="0" applyFont="1" applyBorder="1" applyAlignment="1">
      <alignment horizontal="center" vertical="center" wrapText="1"/>
    </xf>
    <xf numFmtId="0" fontId="0" fillId="0" borderId="0" xfId="0" applyAlignment="1">
      <alignment horizontal="center" vertical="center"/>
    </xf>
    <xf numFmtId="4" fontId="3" fillId="0" borderId="1" xfId="0" applyNumberFormat="1" applyFont="1" applyBorder="1" applyAlignment="1">
      <alignment horizontal="center" vertical="center" wrapText="1"/>
    </xf>
    <xf numFmtId="4" fontId="3" fillId="0" borderId="6" xfId="0" applyNumberFormat="1" applyFont="1" applyBorder="1" applyAlignment="1">
      <alignment horizontal="center" vertical="center" wrapText="1"/>
    </xf>
    <xf numFmtId="4" fontId="3" fillId="0" borderId="8" xfId="0" applyNumberFormat="1" applyFont="1" applyBorder="1" applyAlignment="1">
      <alignment horizontal="center" vertical="center" wrapText="1"/>
    </xf>
    <xf numFmtId="4" fontId="3" fillId="0" borderId="9" xfId="0" applyNumberFormat="1" applyFont="1" applyBorder="1" applyAlignment="1">
      <alignment horizontal="center" vertical="center" wrapText="1"/>
    </xf>
    <xf numFmtId="0" fontId="1" fillId="0" borderId="0" xfId="0" applyFont="1" applyAlignment="1">
      <alignment horizontal="center" vertical="center"/>
    </xf>
    <xf numFmtId="14" fontId="3" fillId="0" borderId="5" xfId="0" applyNumberFormat="1" applyFont="1" applyBorder="1" applyAlignment="1">
      <alignment horizontal="center" vertical="center" wrapText="1"/>
    </xf>
    <xf numFmtId="0" fontId="4" fillId="0" borderId="1" xfId="0" applyFont="1" applyBorder="1" applyAlignment="1">
      <alignment vertical="top" wrapText="1"/>
    </xf>
    <xf numFmtId="0" fontId="3" fillId="0" borderId="1" xfId="0" applyFont="1" applyBorder="1" applyAlignment="1">
      <alignment horizontal="left" wrapText="1"/>
    </xf>
    <xf numFmtId="0" fontId="5" fillId="0" borderId="5" xfId="0" applyFont="1" applyBorder="1" applyAlignment="1">
      <alignment horizontal="center" vertical="center" wrapText="1"/>
    </xf>
    <xf numFmtId="0" fontId="5" fillId="0" borderId="1" xfId="0" applyFont="1" applyBorder="1" applyAlignment="1">
      <alignment vertical="top" wrapText="1"/>
    </xf>
    <xf numFmtId="4" fontId="5" fillId="0" borderId="1" xfId="0" applyNumberFormat="1" applyFont="1" applyBorder="1" applyAlignment="1">
      <alignment horizontal="center" vertical="center" wrapText="1"/>
    </xf>
    <xf numFmtId="4" fontId="5" fillId="0" borderId="6" xfId="0" applyNumberFormat="1" applyFont="1" applyBorder="1" applyAlignment="1">
      <alignment horizontal="center" vertical="center" wrapText="1"/>
    </xf>
    <xf numFmtId="0" fontId="6" fillId="0" borderId="0" xfId="0" applyFont="1"/>
    <xf numFmtId="4" fontId="0" fillId="0" borderId="0" xfId="0" applyNumberFormat="1"/>
    <xf numFmtId="0" fontId="3" fillId="0" borderId="10" xfId="0" applyFont="1" applyBorder="1" applyAlignment="1">
      <alignment horizontal="center" vertical="center" wrapText="1"/>
    </xf>
    <xf numFmtId="0" fontId="3" fillId="0" borderId="11" xfId="0" applyFont="1" applyBorder="1" applyAlignment="1">
      <alignment vertical="top" wrapText="1"/>
    </xf>
    <xf numFmtId="4" fontId="3" fillId="0" borderId="11" xfId="0" applyNumberFormat="1" applyFont="1" applyBorder="1" applyAlignment="1">
      <alignment horizontal="center" vertical="center" wrapText="1"/>
    </xf>
    <xf numFmtId="14" fontId="3" fillId="0" borderId="10" xfId="0" applyNumberFormat="1" applyFont="1" applyBorder="1" applyAlignment="1">
      <alignment horizontal="center" vertical="center" wrapText="1"/>
    </xf>
    <xf numFmtId="4" fontId="7" fillId="0" borderId="6" xfId="0" applyNumberFormat="1" applyFont="1" applyBorder="1" applyAlignment="1">
      <alignment horizontal="center" vertical="center" wrapText="1"/>
    </xf>
    <xf numFmtId="0" fontId="8" fillId="0" borderId="5" xfId="0" applyFont="1" applyBorder="1" applyAlignment="1">
      <alignment horizontal="center" vertical="center" wrapText="1"/>
    </xf>
    <xf numFmtId="0" fontId="8" fillId="0" borderId="1" xfId="0" applyFont="1" applyBorder="1" applyAlignment="1">
      <alignment vertical="top" wrapText="1"/>
    </xf>
    <xf numFmtId="4" fontId="8" fillId="0" borderId="1" xfId="0" applyNumberFormat="1" applyFont="1" applyBorder="1" applyAlignment="1">
      <alignment horizontal="center" vertical="center" wrapText="1"/>
    </xf>
    <xf numFmtId="4" fontId="8" fillId="0" borderId="6" xfId="0" applyNumberFormat="1" applyFont="1" applyBorder="1" applyAlignment="1">
      <alignment horizontal="center" vertical="center" wrapText="1"/>
    </xf>
    <xf numFmtId="0" fontId="9" fillId="0" borderId="0" xfId="0" applyFont="1"/>
    <xf numFmtId="0" fontId="3" fillId="0" borderId="0" xfId="0" applyFont="1" applyAlignment="1">
      <alignment horizontal="right" indent="15"/>
    </xf>
    <xf numFmtId="49" fontId="10" fillId="0" borderId="0" xfId="0" applyNumberFormat="1" applyFont="1" applyAlignment="1">
      <alignment horizontal="center"/>
    </xf>
    <xf numFmtId="4" fontId="10" fillId="0" borderId="0" xfId="0" applyNumberFormat="1" applyFont="1" applyAlignment="1">
      <alignment horizontal="center"/>
    </xf>
    <xf numFmtId="0" fontId="13" fillId="0" borderId="0" xfId="0" applyFont="1" applyAlignment="1">
      <alignment horizontal="center"/>
    </xf>
    <xf numFmtId="49" fontId="2" fillId="0" borderId="3"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0" fontId="2" fillId="0" borderId="5" xfId="0" applyFont="1" applyBorder="1" applyAlignment="1">
      <alignment horizontal="left" vertical="top" wrapText="1"/>
    </xf>
    <xf numFmtId="49" fontId="2" fillId="0" borderId="1" xfId="0" applyNumberFormat="1" applyFont="1" applyBorder="1" applyAlignment="1">
      <alignment horizontal="center" vertical="center" wrapText="1"/>
    </xf>
    <xf numFmtId="4" fontId="2" fillId="0" borderId="6" xfId="0" applyNumberFormat="1" applyFont="1" applyBorder="1" applyAlignment="1">
      <alignment horizontal="center" vertical="center" wrapText="1"/>
    </xf>
    <xf numFmtId="0" fontId="3" fillId="0" borderId="5" xfId="0" applyFont="1" applyBorder="1" applyAlignment="1">
      <alignment horizontal="left" vertical="top" wrapText="1"/>
    </xf>
    <xf numFmtId="49" fontId="3" fillId="0" borderId="1" xfId="0" applyNumberFormat="1" applyFont="1" applyBorder="1" applyAlignment="1">
      <alignment horizontal="center" vertical="center" wrapText="1"/>
    </xf>
    <xf numFmtId="0" fontId="3" fillId="0" borderId="5" xfId="0" applyFont="1" applyBorder="1" applyAlignment="1">
      <alignment horizontal="left" wrapText="1"/>
    </xf>
    <xf numFmtId="49" fontId="4" fillId="0" borderId="1" xfId="0" applyNumberFormat="1" applyFont="1" applyBorder="1" applyAlignment="1">
      <alignment horizontal="center" vertical="center" wrapText="1"/>
    </xf>
    <xf numFmtId="0" fontId="4" fillId="0" borderId="5" xfId="0" applyFont="1" applyBorder="1" applyAlignment="1">
      <alignment horizontal="left" wrapText="1"/>
    </xf>
    <xf numFmtId="49" fontId="14" fillId="0" borderId="1" xfId="0" applyNumberFormat="1" applyFont="1" applyBorder="1" applyAlignment="1">
      <alignment horizontal="center" vertical="center" wrapText="1"/>
    </xf>
    <xf numFmtId="0" fontId="4" fillId="0" borderId="5" xfId="0" applyFont="1" applyBorder="1" applyAlignment="1">
      <alignment horizontal="left" vertical="top" wrapText="1"/>
    </xf>
    <xf numFmtId="4" fontId="15" fillId="0" borderId="6" xfId="0" applyNumberFormat="1" applyFont="1" applyBorder="1" applyAlignment="1">
      <alignment horizontal="center" vertical="center" wrapText="1"/>
    </xf>
    <xf numFmtId="49" fontId="16" fillId="0" borderId="1" xfId="0" applyNumberFormat="1" applyFont="1" applyBorder="1" applyAlignment="1">
      <alignment horizontal="center" vertical="center" wrapText="1"/>
    </xf>
    <xf numFmtId="0" fontId="4" fillId="0" borderId="5" xfId="0" applyFont="1" applyBorder="1" applyAlignment="1">
      <alignment horizontal="justify" vertical="center" wrapText="1"/>
    </xf>
    <xf numFmtId="0" fontId="3"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3" fillId="0" borderId="1" xfId="0" applyFont="1" applyBorder="1" applyAlignment="1">
      <alignment horizontal="justify" vertical="center" wrapText="1"/>
    </xf>
    <xf numFmtId="49" fontId="17" fillId="0" borderId="1" xfId="0" applyNumberFormat="1" applyFont="1" applyBorder="1" applyAlignment="1">
      <alignment horizontal="center" vertical="center" wrapText="1"/>
    </xf>
    <xf numFmtId="49" fontId="7" fillId="0" borderId="1" xfId="0" applyNumberFormat="1" applyFont="1" applyBorder="1" applyAlignment="1">
      <alignment horizontal="center" vertical="center" wrapText="1"/>
    </xf>
    <xf numFmtId="4" fontId="4" fillId="0" borderId="6" xfId="0" applyNumberFormat="1" applyFont="1" applyBorder="1" applyAlignment="1">
      <alignment horizontal="center" vertical="center" wrapText="1"/>
    </xf>
    <xf numFmtId="0" fontId="18" fillId="0" borderId="1" xfId="0" applyFont="1" applyBorder="1" applyAlignment="1">
      <alignment vertical="center" wrapText="1"/>
    </xf>
    <xf numFmtId="0" fontId="18" fillId="0" borderId="1" xfId="0" applyFont="1" applyBorder="1" applyAlignment="1">
      <alignment horizontal="center" vertical="center" wrapText="1"/>
    </xf>
    <xf numFmtId="0" fontId="19" fillId="0" borderId="12" xfId="0" applyFont="1" applyBorder="1" applyAlignment="1">
      <alignment horizontal="justify" vertical="center" wrapText="1"/>
    </xf>
    <xf numFmtId="0" fontId="20" fillId="0" borderId="13" xfId="0" applyFont="1" applyBorder="1" applyAlignment="1">
      <alignment horizontal="justify" vertical="center" wrapText="1"/>
    </xf>
    <xf numFmtId="0" fontId="20" fillId="0" borderId="12" xfId="0" applyFont="1" applyBorder="1" applyAlignment="1">
      <alignment horizontal="justify" vertical="center" wrapText="1"/>
    </xf>
    <xf numFmtId="0" fontId="20" fillId="0" borderId="14" xfId="0" applyFont="1" applyBorder="1" applyAlignment="1">
      <alignment horizontal="justify" vertical="center" wrapText="1"/>
    </xf>
    <xf numFmtId="0" fontId="3" fillId="0" borderId="7" xfId="0" applyFont="1" applyBorder="1" applyAlignment="1">
      <alignment horizontal="left" vertical="top" wrapText="1"/>
    </xf>
    <xf numFmtId="49" fontId="3" fillId="0" borderId="8" xfId="0" applyNumberFormat="1" applyFont="1" applyBorder="1" applyAlignment="1">
      <alignment horizontal="center" vertical="center" wrapText="1"/>
    </xf>
    <xf numFmtId="49" fontId="4" fillId="0" borderId="8" xfId="0" applyNumberFormat="1" applyFont="1" applyBorder="1" applyAlignment="1">
      <alignment horizontal="center" vertical="center" wrapText="1"/>
    </xf>
    <xf numFmtId="4" fontId="15" fillId="0" borderId="9" xfId="0" applyNumberFormat="1" applyFont="1" applyBorder="1" applyAlignment="1">
      <alignment horizontal="center" vertical="center" wrapText="1"/>
    </xf>
    <xf numFmtId="0" fontId="10" fillId="0" borderId="0" xfId="0" applyFont="1"/>
    <xf numFmtId="0" fontId="2" fillId="0" borderId="2" xfId="0" applyFont="1" applyBorder="1" applyAlignment="1">
      <alignment horizontal="center" vertical="top" wrapText="1"/>
    </xf>
    <xf numFmtId="49" fontId="2" fillId="0" borderId="3" xfId="0" applyNumberFormat="1" applyFont="1" applyBorder="1" applyAlignment="1">
      <alignment horizontal="center" vertical="top" wrapText="1"/>
    </xf>
    <xf numFmtId="4" fontId="2" fillId="0" borderId="3" xfId="0" applyNumberFormat="1" applyFont="1" applyBorder="1" applyAlignment="1">
      <alignment horizontal="center" vertical="top" wrapText="1"/>
    </xf>
    <xf numFmtId="4" fontId="2" fillId="0" borderId="4" xfId="0" applyNumberFormat="1" applyFont="1" applyBorder="1" applyAlignment="1">
      <alignment horizontal="center" vertical="top" wrapText="1"/>
    </xf>
    <xf numFmtId="4" fontId="2" fillId="0" borderId="1" xfId="0" applyNumberFormat="1" applyFont="1" applyBorder="1" applyAlignment="1">
      <alignment horizontal="center" vertical="center" wrapText="1"/>
    </xf>
    <xf numFmtId="4" fontId="15" fillId="0" borderId="1"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4" fontId="15" fillId="0" borderId="8" xfId="0" applyNumberFormat="1" applyFont="1" applyBorder="1" applyAlignment="1">
      <alignment horizontal="center" vertical="center" wrapText="1"/>
    </xf>
    <xf numFmtId="0" fontId="2" fillId="0" borderId="0" xfId="0" applyFont="1" applyAlignment="1">
      <alignment horizontal="center"/>
    </xf>
    <xf numFmtId="0" fontId="3" fillId="0" borderId="0" xfId="0" applyFont="1" applyBorder="1" applyAlignment="1">
      <alignment horizontal="right"/>
    </xf>
    <xf numFmtId="0" fontId="11" fillId="0" borderId="0" xfId="0" applyFont="1" applyAlignment="1">
      <alignment horizontal="center"/>
    </xf>
    <xf numFmtId="0" fontId="13" fillId="0" borderId="0" xfId="0" applyFont="1" applyAlignment="1">
      <alignment horizontal="right"/>
    </xf>
    <xf numFmtId="0" fontId="3" fillId="0" borderId="0" xfId="0" applyFont="1" applyAlignment="1">
      <alignment horizontal="right"/>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H26"/>
  <sheetViews>
    <sheetView view="pageBreakPreview" topLeftCell="A13" zoomScaleNormal="100" zoomScaleSheetLayoutView="100" workbookViewId="0">
      <selection activeCell="C10" sqref="C10"/>
    </sheetView>
  </sheetViews>
  <sheetFormatPr defaultRowHeight="15" x14ac:dyDescent="0.25"/>
  <cols>
    <col min="1" max="1" width="6.140625" style="10" bestFit="1" customWidth="1"/>
    <col min="2" max="2" width="47.42578125" customWidth="1"/>
    <col min="3" max="8" width="18.7109375" customWidth="1"/>
  </cols>
  <sheetData>
    <row r="1" spans="1:8" ht="15.75" x14ac:dyDescent="0.25">
      <c r="A1" s="79" t="s">
        <v>0</v>
      </c>
      <c r="B1" s="79"/>
      <c r="C1" s="79"/>
      <c r="D1" s="79"/>
      <c r="E1" s="79"/>
      <c r="F1" s="79"/>
      <c r="G1" s="79"/>
      <c r="H1" s="79"/>
    </row>
    <row r="2" spans="1:8" ht="15.75" x14ac:dyDescent="0.25">
      <c r="A2" s="79" t="s">
        <v>1</v>
      </c>
      <c r="B2" s="79"/>
      <c r="C2" s="79"/>
      <c r="D2" s="79"/>
      <c r="E2" s="79"/>
      <c r="F2" s="79"/>
      <c r="G2" s="79"/>
      <c r="H2" s="79"/>
    </row>
    <row r="3" spans="1:8" ht="15.75" x14ac:dyDescent="0.25">
      <c r="A3" s="79" t="s">
        <v>72</v>
      </c>
      <c r="B3" s="79"/>
      <c r="C3" s="79"/>
      <c r="D3" s="79"/>
      <c r="E3" s="79"/>
      <c r="F3" s="79"/>
      <c r="G3" s="79"/>
      <c r="H3" s="79"/>
    </row>
    <row r="4" spans="1:8" ht="16.5" thickBot="1" x14ac:dyDescent="0.3">
      <c r="A4" s="80" t="s">
        <v>2</v>
      </c>
      <c r="B4" s="80"/>
      <c r="C4" s="80"/>
      <c r="D4" s="80"/>
      <c r="E4" s="80"/>
      <c r="F4" s="80"/>
      <c r="G4" s="80"/>
      <c r="H4" s="80"/>
    </row>
    <row r="5" spans="1:8" s="7" customFormat="1" ht="47.25" x14ac:dyDescent="0.25">
      <c r="A5" s="4" t="s">
        <v>3</v>
      </c>
      <c r="B5" s="5" t="s">
        <v>4</v>
      </c>
      <c r="C5" s="5" t="s">
        <v>73</v>
      </c>
      <c r="D5" s="5" t="s">
        <v>74</v>
      </c>
      <c r="E5" s="5" t="s">
        <v>75</v>
      </c>
      <c r="F5" s="5" t="s">
        <v>5</v>
      </c>
      <c r="G5" s="5" t="s">
        <v>68</v>
      </c>
      <c r="H5" s="6" t="s">
        <v>76</v>
      </c>
    </row>
    <row r="6" spans="1:8" s="23" customFormat="1" ht="15.75" x14ac:dyDescent="0.25">
      <c r="A6" s="19" t="s">
        <v>6</v>
      </c>
      <c r="B6" s="20" t="s">
        <v>7</v>
      </c>
      <c r="C6" s="21">
        <f>C8+C9+C10</f>
        <v>17159113</v>
      </c>
      <c r="D6" s="21">
        <f t="shared" ref="D6:H6" si="0">D8+D9+D10</f>
        <v>13909860</v>
      </c>
      <c r="E6" s="21">
        <f t="shared" si="0"/>
        <v>13733303</v>
      </c>
      <c r="F6" s="21">
        <f t="shared" si="0"/>
        <v>13733303</v>
      </c>
      <c r="G6" s="21">
        <f t="shared" si="0"/>
        <v>13733303</v>
      </c>
      <c r="H6" s="21">
        <f t="shared" si="0"/>
        <v>13733303</v>
      </c>
    </row>
    <row r="7" spans="1:8" ht="15.75" x14ac:dyDescent="0.25">
      <c r="A7" s="8"/>
      <c r="B7" s="1" t="s">
        <v>8</v>
      </c>
      <c r="C7" s="11"/>
      <c r="D7" s="11"/>
      <c r="E7" s="11"/>
      <c r="F7" s="11">
        <f t="shared" ref="F7:H17" si="1">E7</f>
        <v>0</v>
      </c>
      <c r="G7" s="11">
        <f t="shared" si="1"/>
        <v>0</v>
      </c>
      <c r="H7" s="12">
        <f t="shared" si="1"/>
        <v>0</v>
      </c>
    </row>
    <row r="8" spans="1:8" s="34" customFormat="1" ht="15.75" x14ac:dyDescent="0.25">
      <c r="A8" s="30" t="s">
        <v>9</v>
      </c>
      <c r="B8" s="31" t="s">
        <v>10</v>
      </c>
      <c r="C8" s="32">
        <v>10309163</v>
      </c>
      <c r="D8" s="32">
        <v>10412110</v>
      </c>
      <c r="E8" s="32">
        <v>10524138</v>
      </c>
      <c r="F8" s="32">
        <f t="shared" si="1"/>
        <v>10524138</v>
      </c>
      <c r="G8" s="32">
        <f t="shared" si="1"/>
        <v>10524138</v>
      </c>
      <c r="H8" s="33">
        <f t="shared" si="1"/>
        <v>10524138</v>
      </c>
    </row>
    <row r="9" spans="1:8" ht="15.75" x14ac:dyDescent="0.25">
      <c r="A9" s="8" t="s">
        <v>11</v>
      </c>
      <c r="B9" s="1" t="s">
        <v>12</v>
      </c>
      <c r="C9" s="11">
        <v>0</v>
      </c>
      <c r="D9" s="11">
        <v>0</v>
      </c>
      <c r="E9" s="11">
        <v>0</v>
      </c>
      <c r="F9" s="11">
        <f t="shared" si="1"/>
        <v>0</v>
      </c>
      <c r="G9" s="11">
        <f t="shared" si="1"/>
        <v>0</v>
      </c>
      <c r="H9" s="12">
        <f t="shared" si="1"/>
        <v>0</v>
      </c>
    </row>
    <row r="10" spans="1:8" ht="15.75" x14ac:dyDescent="0.25">
      <c r="A10" s="8" t="s">
        <v>13</v>
      </c>
      <c r="B10" s="1" t="s">
        <v>14</v>
      </c>
      <c r="C10" s="11">
        <f>C12+C13</f>
        <v>6849950</v>
      </c>
      <c r="D10" s="11">
        <f t="shared" ref="D10:H10" si="2">D12+D13</f>
        <v>3497750</v>
      </c>
      <c r="E10" s="11">
        <f t="shared" si="2"/>
        <v>3209165</v>
      </c>
      <c r="F10" s="11">
        <f t="shared" si="2"/>
        <v>3209165</v>
      </c>
      <c r="G10" s="11">
        <f t="shared" si="2"/>
        <v>3209165</v>
      </c>
      <c r="H10" s="11">
        <f t="shared" si="2"/>
        <v>3209165</v>
      </c>
    </row>
    <row r="11" spans="1:8" ht="15.75" x14ac:dyDescent="0.25">
      <c r="A11" s="8"/>
      <c r="B11" s="1" t="s">
        <v>8</v>
      </c>
      <c r="C11" s="11"/>
      <c r="D11" s="11"/>
      <c r="E11" s="11"/>
      <c r="F11" s="11">
        <f t="shared" si="1"/>
        <v>0</v>
      </c>
      <c r="G11" s="11">
        <f t="shared" si="1"/>
        <v>0</v>
      </c>
      <c r="H11" s="12">
        <f t="shared" si="1"/>
        <v>0</v>
      </c>
    </row>
    <row r="12" spans="1:8" ht="15.75" x14ac:dyDescent="0.25">
      <c r="A12" s="8" t="s">
        <v>15</v>
      </c>
      <c r="B12" s="1" t="s">
        <v>16</v>
      </c>
      <c r="C12" s="11">
        <v>3278460</v>
      </c>
      <c r="D12" s="11">
        <v>3272279</v>
      </c>
      <c r="E12" s="11">
        <v>2974799</v>
      </c>
      <c r="F12" s="11">
        <f t="shared" si="1"/>
        <v>2974799</v>
      </c>
      <c r="G12" s="11">
        <f t="shared" si="1"/>
        <v>2974799</v>
      </c>
      <c r="H12" s="12">
        <f t="shared" si="1"/>
        <v>2974799</v>
      </c>
    </row>
    <row r="13" spans="1:8" ht="15.75" x14ac:dyDescent="0.25">
      <c r="A13" s="8" t="s">
        <v>17</v>
      </c>
      <c r="B13" s="1" t="s">
        <v>18</v>
      </c>
      <c r="C13" s="11">
        <v>3571490</v>
      </c>
      <c r="D13" s="11">
        <v>225471</v>
      </c>
      <c r="E13" s="11">
        <v>234366</v>
      </c>
      <c r="F13" s="11">
        <f t="shared" si="1"/>
        <v>234366</v>
      </c>
      <c r="G13" s="11">
        <f t="shared" si="1"/>
        <v>234366</v>
      </c>
      <c r="H13" s="12">
        <f t="shared" si="1"/>
        <v>234366</v>
      </c>
    </row>
    <row r="14" spans="1:8" s="23" customFormat="1" ht="15.75" x14ac:dyDescent="0.25">
      <c r="A14" s="19" t="s">
        <v>19</v>
      </c>
      <c r="B14" s="20" t="s">
        <v>20</v>
      </c>
      <c r="C14" s="21">
        <f>C16+C17</f>
        <v>13185040</v>
      </c>
      <c r="D14" s="21">
        <f t="shared" ref="D14:H14" si="3">D16+D17</f>
        <v>12515666</v>
      </c>
      <c r="E14" s="21">
        <f t="shared" si="3"/>
        <v>12634675</v>
      </c>
      <c r="F14" s="21">
        <f t="shared" si="3"/>
        <v>12634675</v>
      </c>
      <c r="G14" s="21">
        <f t="shared" si="3"/>
        <v>12634675</v>
      </c>
      <c r="H14" s="21">
        <f t="shared" si="3"/>
        <v>12634675</v>
      </c>
    </row>
    <row r="15" spans="1:8" ht="15.75" x14ac:dyDescent="0.25">
      <c r="A15" s="8"/>
      <c r="B15" s="1" t="s">
        <v>8</v>
      </c>
      <c r="C15" s="11"/>
      <c r="D15" s="11"/>
      <c r="E15" s="11"/>
      <c r="F15" s="11">
        <f t="shared" si="1"/>
        <v>0</v>
      </c>
      <c r="G15" s="11">
        <f t="shared" si="1"/>
        <v>0</v>
      </c>
      <c r="H15" s="12">
        <f t="shared" si="1"/>
        <v>0</v>
      </c>
    </row>
    <row r="16" spans="1:8" ht="31.5" x14ac:dyDescent="0.25">
      <c r="A16" s="8" t="s">
        <v>21</v>
      </c>
      <c r="B16" s="1" t="s">
        <v>22</v>
      </c>
      <c r="C16" s="11">
        <v>12983154</v>
      </c>
      <c r="D16" s="11">
        <v>12313253</v>
      </c>
      <c r="E16" s="11">
        <v>12427404</v>
      </c>
      <c r="F16" s="11">
        <f t="shared" si="1"/>
        <v>12427404</v>
      </c>
      <c r="G16" s="11">
        <f t="shared" si="1"/>
        <v>12427404</v>
      </c>
      <c r="H16" s="12">
        <f t="shared" si="1"/>
        <v>12427404</v>
      </c>
    </row>
    <row r="17" spans="1:8" ht="31.5" x14ac:dyDescent="0.25">
      <c r="A17" s="8" t="s">
        <v>23</v>
      </c>
      <c r="B17" s="1" t="s">
        <v>24</v>
      </c>
      <c r="C17" s="11">
        <v>201886</v>
      </c>
      <c r="D17" s="11">
        <v>202413</v>
      </c>
      <c r="E17" s="11">
        <v>207271</v>
      </c>
      <c r="F17" s="11">
        <f t="shared" si="1"/>
        <v>207271</v>
      </c>
      <c r="G17" s="11">
        <f t="shared" si="1"/>
        <v>207271</v>
      </c>
      <c r="H17" s="12">
        <f t="shared" si="1"/>
        <v>207271</v>
      </c>
    </row>
    <row r="18" spans="1:8" s="23" customFormat="1" ht="15.75" x14ac:dyDescent="0.25">
      <c r="A18" s="19" t="s">
        <v>25</v>
      </c>
      <c r="B18" s="20" t="s">
        <v>26</v>
      </c>
      <c r="C18" s="21">
        <f>C6-C14</f>
        <v>3974073</v>
      </c>
      <c r="D18" s="21">
        <f t="shared" ref="D18:H18" si="4">D6-D14</f>
        <v>1394194</v>
      </c>
      <c r="E18" s="21">
        <f t="shared" si="4"/>
        <v>1098628</v>
      </c>
      <c r="F18" s="21">
        <f t="shared" si="4"/>
        <v>1098628</v>
      </c>
      <c r="G18" s="21">
        <f t="shared" si="4"/>
        <v>1098628</v>
      </c>
      <c r="H18" s="21">
        <f t="shared" si="4"/>
        <v>1098628</v>
      </c>
    </row>
    <row r="19" spans="1:8" ht="63" x14ac:dyDescent="0.25">
      <c r="A19" s="8" t="s">
        <v>27</v>
      </c>
      <c r="B19" s="2" t="s">
        <v>28</v>
      </c>
      <c r="C19" s="11">
        <v>0</v>
      </c>
      <c r="D19" s="11">
        <v>0</v>
      </c>
      <c r="E19" s="11">
        <v>0</v>
      </c>
      <c r="F19" s="11">
        <v>0</v>
      </c>
      <c r="G19" s="11">
        <v>0</v>
      </c>
      <c r="H19" s="12">
        <v>0</v>
      </c>
    </row>
    <row r="20" spans="1:8" ht="31.5" x14ac:dyDescent="0.25">
      <c r="A20" s="8" t="s">
        <v>29</v>
      </c>
      <c r="B20" s="1" t="s">
        <v>30</v>
      </c>
      <c r="C20" s="11">
        <v>0</v>
      </c>
      <c r="D20" s="11">
        <v>0</v>
      </c>
      <c r="E20" s="11">
        <v>0</v>
      </c>
      <c r="F20" s="11">
        <v>0</v>
      </c>
      <c r="G20" s="11">
        <v>0</v>
      </c>
      <c r="H20" s="12">
        <v>0</v>
      </c>
    </row>
    <row r="21" spans="1:8" ht="15.75" x14ac:dyDescent="0.25">
      <c r="A21" s="8"/>
      <c r="B21" s="1" t="s">
        <v>8</v>
      </c>
      <c r="C21" s="11"/>
      <c r="D21" s="11"/>
      <c r="E21" s="11"/>
      <c r="F21" s="11"/>
      <c r="G21" s="11"/>
      <c r="H21" s="12"/>
    </row>
    <row r="22" spans="1:8" ht="31.5" x14ac:dyDescent="0.25">
      <c r="A22" s="8" t="s">
        <v>31</v>
      </c>
      <c r="B22" s="1" t="s">
        <v>32</v>
      </c>
      <c r="C22" s="11"/>
      <c r="D22" s="11"/>
      <c r="E22" s="11"/>
      <c r="F22" s="11"/>
      <c r="G22" s="11"/>
      <c r="H22" s="12"/>
    </row>
    <row r="23" spans="1:8" ht="31.5" x14ac:dyDescent="0.25">
      <c r="A23" s="8" t="s">
        <v>33</v>
      </c>
      <c r="B23" s="1" t="s">
        <v>34</v>
      </c>
      <c r="C23" s="11">
        <v>0</v>
      </c>
      <c r="D23" s="11">
        <v>0</v>
      </c>
      <c r="E23" s="11">
        <v>0</v>
      </c>
      <c r="F23" s="11">
        <v>0</v>
      </c>
      <c r="G23" s="11">
        <v>0</v>
      </c>
      <c r="H23" s="12">
        <v>0</v>
      </c>
    </row>
    <row r="24" spans="1:8" ht="31.5" x14ac:dyDescent="0.25">
      <c r="A24" s="8" t="s">
        <v>35</v>
      </c>
      <c r="B24" s="1" t="s">
        <v>36</v>
      </c>
      <c r="C24" s="11">
        <v>0</v>
      </c>
      <c r="D24" s="11">
        <v>0</v>
      </c>
      <c r="E24" s="11">
        <v>0</v>
      </c>
      <c r="F24" s="11">
        <v>0</v>
      </c>
      <c r="G24" s="11">
        <v>0</v>
      </c>
      <c r="H24" s="12">
        <v>0</v>
      </c>
    </row>
    <row r="25" spans="1:8" ht="63" x14ac:dyDescent="0.25">
      <c r="A25" s="8" t="s">
        <v>37</v>
      </c>
      <c r="B25" s="1" t="s">
        <v>38</v>
      </c>
      <c r="C25" s="11">
        <v>0</v>
      </c>
      <c r="D25" s="11">
        <v>0</v>
      </c>
      <c r="E25" s="11">
        <v>0</v>
      </c>
      <c r="F25" s="11">
        <v>0</v>
      </c>
      <c r="G25" s="11">
        <v>0</v>
      </c>
      <c r="H25" s="12">
        <v>0</v>
      </c>
    </row>
    <row r="26" spans="1:8" ht="32.25" thickBot="1" x14ac:dyDescent="0.3">
      <c r="A26" s="9" t="s">
        <v>39</v>
      </c>
      <c r="B26" s="3" t="s">
        <v>40</v>
      </c>
      <c r="C26" s="13">
        <v>0</v>
      </c>
      <c r="D26" s="13">
        <v>0</v>
      </c>
      <c r="E26" s="13">
        <v>0</v>
      </c>
      <c r="F26" s="13">
        <v>0</v>
      </c>
      <c r="G26" s="13">
        <v>0</v>
      </c>
      <c r="H26" s="14">
        <v>0</v>
      </c>
    </row>
  </sheetData>
  <mergeCells count="4">
    <mergeCell ref="A1:H1"/>
    <mergeCell ref="A2:H2"/>
    <mergeCell ref="A3:H3"/>
    <mergeCell ref="A4:H4"/>
  </mergeCells>
  <pageMargins left="0.7" right="0.7" top="0.75" bottom="0.42" header="0.3" footer="0.3"/>
  <pageSetup paperSize="9" scale="79" orientation="landscape"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H27"/>
  <sheetViews>
    <sheetView tabSelected="1" view="pageBreakPreview" topLeftCell="A4" zoomScaleNormal="100" zoomScaleSheetLayoutView="100" workbookViewId="0">
      <selection activeCell="C25" sqref="C25"/>
    </sheetView>
  </sheetViews>
  <sheetFormatPr defaultRowHeight="15" x14ac:dyDescent="0.25"/>
  <cols>
    <col min="1" max="1" width="7.28515625" style="10" bestFit="1" customWidth="1"/>
    <col min="2" max="2" width="64.140625" customWidth="1"/>
    <col min="3" max="8" width="15.140625" bestFit="1" customWidth="1"/>
  </cols>
  <sheetData>
    <row r="1" spans="1:8" ht="15.75" x14ac:dyDescent="0.25">
      <c r="A1" s="79" t="s">
        <v>41</v>
      </c>
      <c r="B1" s="79"/>
      <c r="C1" s="79"/>
      <c r="D1" s="79"/>
      <c r="E1" s="79"/>
      <c r="F1" s="79"/>
      <c r="G1" s="79"/>
      <c r="H1" s="79"/>
    </row>
    <row r="2" spans="1:8" ht="15.75" x14ac:dyDescent="0.25">
      <c r="A2" s="79" t="s">
        <v>42</v>
      </c>
      <c r="B2" s="79"/>
      <c r="C2" s="79"/>
      <c r="D2" s="79"/>
      <c r="E2" s="79"/>
      <c r="F2" s="79"/>
      <c r="G2" s="79"/>
      <c r="H2" s="79"/>
    </row>
    <row r="3" spans="1:8" ht="15.75" x14ac:dyDescent="0.25">
      <c r="A3" s="79" t="s">
        <v>78</v>
      </c>
      <c r="B3" s="79"/>
      <c r="C3" s="79"/>
      <c r="D3" s="79"/>
      <c r="E3" s="79"/>
      <c r="F3" s="79"/>
      <c r="G3" s="79"/>
      <c r="H3" s="79"/>
    </row>
    <row r="4" spans="1:8" ht="16.5" thickBot="1" x14ac:dyDescent="0.3">
      <c r="A4" s="80" t="s">
        <v>2</v>
      </c>
      <c r="B4" s="80"/>
      <c r="C4" s="80"/>
      <c r="D4" s="80"/>
      <c r="E4" s="80"/>
      <c r="F4" s="80"/>
      <c r="G4" s="80"/>
      <c r="H4" s="80"/>
    </row>
    <row r="5" spans="1:8" s="15" customFormat="1" ht="78" customHeight="1" x14ac:dyDescent="0.25">
      <c r="A5" s="4" t="s">
        <v>3</v>
      </c>
      <c r="B5" s="5" t="s">
        <v>4</v>
      </c>
      <c r="C5" s="5" t="s">
        <v>73</v>
      </c>
      <c r="D5" s="5" t="s">
        <v>74</v>
      </c>
      <c r="E5" s="5" t="s">
        <v>75</v>
      </c>
      <c r="F5" s="5" t="s">
        <v>5</v>
      </c>
      <c r="G5" s="5" t="s">
        <v>68</v>
      </c>
      <c r="H5" s="6" t="s">
        <v>76</v>
      </c>
    </row>
    <row r="6" spans="1:8" s="23" customFormat="1" ht="15.75" x14ac:dyDescent="0.25">
      <c r="A6" s="19" t="s">
        <v>6</v>
      </c>
      <c r="B6" s="20" t="s">
        <v>43</v>
      </c>
      <c r="C6" s="21">
        <f t="shared" ref="C6:H6" si="0">C8+C25</f>
        <v>17159113</v>
      </c>
      <c r="D6" s="21">
        <f t="shared" si="0"/>
        <v>13909860</v>
      </c>
      <c r="E6" s="21">
        <f t="shared" si="0"/>
        <v>13733303</v>
      </c>
      <c r="F6" s="21">
        <f t="shared" si="0"/>
        <v>13644303</v>
      </c>
      <c r="G6" s="21">
        <f t="shared" si="0"/>
        <v>13644303</v>
      </c>
      <c r="H6" s="22">
        <f t="shared" si="0"/>
        <v>13644303</v>
      </c>
    </row>
    <row r="7" spans="1:8" ht="15.75" x14ac:dyDescent="0.25">
      <c r="A7" s="8"/>
      <c r="B7" s="1" t="s">
        <v>8</v>
      </c>
      <c r="C7" s="11"/>
      <c r="D7" s="11"/>
      <c r="E7" s="11"/>
      <c r="F7" s="11"/>
      <c r="G7" s="11"/>
      <c r="H7" s="12"/>
    </row>
    <row r="8" spans="1:8" ht="31.5" x14ac:dyDescent="0.25">
      <c r="A8" s="8" t="s">
        <v>9</v>
      </c>
      <c r="B8" s="1" t="s">
        <v>44</v>
      </c>
      <c r="C8" s="11">
        <f>C10+C11+C12+C13+C14+C15+C16+C17+C18+C19+C20+C21+C22+C23+C24</f>
        <v>9731569.4000000004</v>
      </c>
      <c r="D8" s="11">
        <f t="shared" ref="D8:H8" si="1">D10+D11+D12+D13+D14+D15+D16+D17+D18+D19+D20+D21+D22+D23+D24</f>
        <v>3995859.4</v>
      </c>
      <c r="E8" s="11">
        <f t="shared" si="1"/>
        <v>3995859.4</v>
      </c>
      <c r="F8" s="11">
        <f t="shared" si="1"/>
        <v>3906859.4</v>
      </c>
      <c r="G8" s="11">
        <f t="shared" si="1"/>
        <v>3906859.4</v>
      </c>
      <c r="H8" s="11">
        <f t="shared" si="1"/>
        <v>3906859.4</v>
      </c>
    </row>
    <row r="9" spans="1:8" ht="15.75" x14ac:dyDescent="0.25">
      <c r="A9" s="8"/>
      <c r="B9" s="1" t="s">
        <v>8</v>
      </c>
      <c r="C9" s="11"/>
      <c r="D9" s="11"/>
      <c r="E9" s="11"/>
      <c r="F9" s="11"/>
      <c r="G9" s="11"/>
      <c r="H9" s="12"/>
    </row>
    <row r="10" spans="1:8" ht="47.25" x14ac:dyDescent="0.25">
      <c r="A10" s="8" t="s">
        <v>45</v>
      </c>
      <c r="B10" s="1" t="s">
        <v>51</v>
      </c>
      <c r="C10" s="11">
        <f>ПРОЕКТ!G35</f>
        <v>100000</v>
      </c>
      <c r="D10" s="11">
        <f>'ПРОЕКТ 2 ГОДА'!G27</f>
        <v>100000</v>
      </c>
      <c r="E10" s="11">
        <f>'ПРОЕКТ 2 ГОДА'!H27</f>
        <v>100000</v>
      </c>
      <c r="F10" s="11">
        <v>10000</v>
      </c>
      <c r="G10" s="11">
        <f t="shared" ref="F10:H15" si="2">F10</f>
        <v>10000</v>
      </c>
      <c r="H10" s="12">
        <f t="shared" si="2"/>
        <v>10000</v>
      </c>
    </row>
    <row r="11" spans="1:8" ht="63" x14ac:dyDescent="0.25">
      <c r="A11" s="8" t="s">
        <v>46</v>
      </c>
      <c r="B11" s="1" t="s">
        <v>67</v>
      </c>
      <c r="C11" s="11">
        <f>ПРОЕКТ!G65</f>
        <v>431500</v>
      </c>
      <c r="D11" s="11">
        <f>'ПРОЕКТ 2 ГОДА'!G55</f>
        <v>419000</v>
      </c>
      <c r="E11" s="11">
        <f>'ПРОЕКТ 2 ГОДА'!H55</f>
        <v>419000</v>
      </c>
      <c r="F11" s="11">
        <f t="shared" si="2"/>
        <v>419000</v>
      </c>
      <c r="G11" s="11">
        <f t="shared" si="2"/>
        <v>419000</v>
      </c>
      <c r="H11" s="12">
        <f t="shared" si="2"/>
        <v>419000</v>
      </c>
    </row>
    <row r="12" spans="1:8" ht="63" hidden="1" x14ac:dyDescent="0.25">
      <c r="A12" s="8" t="s">
        <v>47</v>
      </c>
      <c r="B12" s="1" t="s">
        <v>60</v>
      </c>
      <c r="C12" s="11">
        <v>0</v>
      </c>
      <c r="D12" s="11">
        <v>0</v>
      </c>
      <c r="E12" s="11">
        <v>0</v>
      </c>
      <c r="F12" s="11">
        <f t="shared" si="2"/>
        <v>0</v>
      </c>
      <c r="G12" s="11">
        <f t="shared" si="2"/>
        <v>0</v>
      </c>
      <c r="H12" s="12">
        <f t="shared" si="2"/>
        <v>0</v>
      </c>
    </row>
    <row r="13" spans="1:8" ht="47.25" x14ac:dyDescent="0.25">
      <c r="A13" s="8" t="s">
        <v>47</v>
      </c>
      <c r="B13" s="17" t="s">
        <v>69</v>
      </c>
      <c r="C13" s="11">
        <f>ПРОЕКТ!G87</f>
        <v>5732361</v>
      </c>
      <c r="D13" s="11">
        <f>'ПРОЕКТ 2 ГОДА'!G77</f>
        <v>3200000</v>
      </c>
      <c r="E13" s="11">
        <f>'ПРОЕКТ 2 ГОДА'!H77</f>
        <v>3200000</v>
      </c>
      <c r="F13" s="11">
        <f t="shared" si="2"/>
        <v>3200000</v>
      </c>
      <c r="G13" s="11">
        <f t="shared" si="2"/>
        <v>3200000</v>
      </c>
      <c r="H13" s="12">
        <f t="shared" si="2"/>
        <v>3200000</v>
      </c>
    </row>
    <row r="14" spans="1:8" ht="63" x14ac:dyDescent="0.25">
      <c r="A14" s="8" t="s">
        <v>70</v>
      </c>
      <c r="B14" s="1" t="s">
        <v>65</v>
      </c>
      <c r="C14" s="11">
        <v>10000</v>
      </c>
      <c r="D14" s="11">
        <v>10000</v>
      </c>
      <c r="E14" s="11">
        <v>10000</v>
      </c>
      <c r="F14" s="11">
        <f t="shared" si="2"/>
        <v>10000</v>
      </c>
      <c r="G14" s="11">
        <f t="shared" si="2"/>
        <v>10000</v>
      </c>
      <c r="H14" s="12">
        <f t="shared" si="2"/>
        <v>10000</v>
      </c>
    </row>
    <row r="15" spans="1:8" ht="47.25" x14ac:dyDescent="0.25">
      <c r="A15" s="8" t="s">
        <v>48</v>
      </c>
      <c r="B15" s="18" t="s">
        <v>77</v>
      </c>
      <c r="C15" s="11">
        <f>ПРОЕКТ!G112</f>
        <v>205859.4</v>
      </c>
      <c r="D15" s="11">
        <f>'ПРОЕКТ 2 ГОДА'!G95</f>
        <v>205859.4</v>
      </c>
      <c r="E15" s="11">
        <f>'ПРОЕКТ 2 ГОДА'!H95</f>
        <v>205859.4</v>
      </c>
      <c r="F15" s="11">
        <f t="shared" si="2"/>
        <v>205859.4</v>
      </c>
      <c r="G15" s="11">
        <f t="shared" si="2"/>
        <v>205859.4</v>
      </c>
      <c r="H15" s="12">
        <f t="shared" si="2"/>
        <v>205859.4</v>
      </c>
    </row>
    <row r="16" spans="1:8" ht="47.25" x14ac:dyDescent="0.25">
      <c r="A16" s="8" t="s">
        <v>49</v>
      </c>
      <c r="B16" s="1" t="s">
        <v>66</v>
      </c>
      <c r="C16" s="11">
        <f>ПРОЕКТ!G42</f>
        <v>1000</v>
      </c>
      <c r="D16" s="11">
        <f>'ПРОЕКТ 2 ГОДА'!G34</f>
        <v>1000</v>
      </c>
      <c r="E16" s="11">
        <f>'ПРОЕКТ 2 ГОДА'!H34</f>
        <v>1000</v>
      </c>
      <c r="F16" s="11">
        <f t="shared" ref="F16:F22" si="3">E16</f>
        <v>1000</v>
      </c>
      <c r="G16" s="11">
        <f t="shared" ref="G16:G22" si="4">F16</f>
        <v>1000</v>
      </c>
      <c r="H16" s="12">
        <f t="shared" ref="H16:H22" si="5">G16</f>
        <v>1000</v>
      </c>
    </row>
    <row r="17" spans="1:8" ht="63" x14ac:dyDescent="0.25">
      <c r="A17" s="8" t="s">
        <v>50</v>
      </c>
      <c r="B17" s="1" t="s">
        <v>71</v>
      </c>
      <c r="C17" s="11">
        <f>ПРОЕКТ!G102</f>
        <v>3190849</v>
      </c>
      <c r="D17" s="11">
        <f>'ПРОЕКТ 2 ГОДА'!G85</f>
        <v>0</v>
      </c>
      <c r="E17" s="11">
        <f>'ПРОЕКТ 2 ГОДА'!H85</f>
        <v>0</v>
      </c>
      <c r="F17" s="11">
        <f t="shared" si="3"/>
        <v>0</v>
      </c>
      <c r="G17" s="11">
        <f t="shared" si="4"/>
        <v>0</v>
      </c>
      <c r="H17" s="12">
        <f t="shared" si="5"/>
        <v>0</v>
      </c>
    </row>
    <row r="18" spans="1:8" ht="63" hidden="1" x14ac:dyDescent="0.25">
      <c r="A18" s="8" t="s">
        <v>56</v>
      </c>
      <c r="B18" s="1" t="s">
        <v>67</v>
      </c>
      <c r="C18" s="11">
        <v>0</v>
      </c>
      <c r="D18" s="11">
        <v>0</v>
      </c>
      <c r="E18" s="11">
        <v>0</v>
      </c>
      <c r="F18" s="11">
        <f t="shared" si="3"/>
        <v>0</v>
      </c>
      <c r="G18" s="11">
        <f t="shared" si="4"/>
        <v>0</v>
      </c>
      <c r="H18" s="12">
        <f t="shared" si="5"/>
        <v>0</v>
      </c>
    </row>
    <row r="19" spans="1:8" ht="47.25" hidden="1" x14ac:dyDescent="0.25">
      <c r="A19" s="16" t="s">
        <v>57</v>
      </c>
      <c r="B19" s="17" t="s">
        <v>52</v>
      </c>
      <c r="C19" s="11">
        <v>0</v>
      </c>
      <c r="D19" s="11">
        <v>0</v>
      </c>
      <c r="E19" s="11">
        <v>0</v>
      </c>
      <c r="F19" s="11">
        <f t="shared" si="3"/>
        <v>0</v>
      </c>
      <c r="G19" s="11">
        <f t="shared" si="4"/>
        <v>0</v>
      </c>
      <c r="H19" s="12">
        <f t="shared" si="5"/>
        <v>0</v>
      </c>
    </row>
    <row r="20" spans="1:8" ht="63" hidden="1" x14ac:dyDescent="0.25">
      <c r="A20" s="8" t="s">
        <v>58</v>
      </c>
      <c r="B20" s="1" t="s">
        <v>65</v>
      </c>
      <c r="C20" s="11">
        <v>0</v>
      </c>
      <c r="D20" s="11">
        <v>0</v>
      </c>
      <c r="E20" s="11">
        <v>0</v>
      </c>
      <c r="F20" s="11">
        <f t="shared" si="3"/>
        <v>0</v>
      </c>
      <c r="G20" s="11">
        <f t="shared" si="4"/>
        <v>0</v>
      </c>
      <c r="H20" s="12">
        <f t="shared" si="5"/>
        <v>0</v>
      </c>
    </row>
    <row r="21" spans="1:8" ht="47.25" hidden="1" x14ac:dyDescent="0.25">
      <c r="A21" s="8" t="s">
        <v>59</v>
      </c>
      <c r="B21" s="1" t="s">
        <v>54</v>
      </c>
      <c r="C21" s="11">
        <v>0</v>
      </c>
      <c r="D21" s="11">
        <v>0</v>
      </c>
      <c r="E21" s="11">
        <v>0</v>
      </c>
      <c r="F21" s="11">
        <f t="shared" si="3"/>
        <v>0</v>
      </c>
      <c r="G21" s="11">
        <f t="shared" si="4"/>
        <v>0</v>
      </c>
      <c r="H21" s="12">
        <f t="shared" si="5"/>
        <v>0</v>
      </c>
    </row>
    <row r="22" spans="1:8" ht="63" x14ac:dyDescent="0.25">
      <c r="A22" s="8" t="s">
        <v>61</v>
      </c>
      <c r="B22" s="26" t="s">
        <v>62</v>
      </c>
      <c r="C22" s="27">
        <v>60000</v>
      </c>
      <c r="D22" s="27">
        <v>60000</v>
      </c>
      <c r="E22" s="27">
        <v>60000</v>
      </c>
      <c r="F22" s="11">
        <f t="shared" si="3"/>
        <v>60000</v>
      </c>
      <c r="G22" s="11">
        <f t="shared" si="4"/>
        <v>60000</v>
      </c>
      <c r="H22" s="12">
        <f t="shared" si="5"/>
        <v>60000</v>
      </c>
    </row>
    <row r="23" spans="1:8" ht="63" hidden="1" x14ac:dyDescent="0.25">
      <c r="A23" s="28" t="s">
        <v>64</v>
      </c>
      <c r="B23" s="26" t="s">
        <v>63</v>
      </c>
      <c r="C23" s="27">
        <v>0</v>
      </c>
      <c r="D23" s="27">
        <v>0</v>
      </c>
      <c r="E23" s="27">
        <v>0</v>
      </c>
      <c r="F23" s="11">
        <v>0</v>
      </c>
      <c r="G23" s="11">
        <v>0</v>
      </c>
      <c r="H23" s="12">
        <v>0</v>
      </c>
    </row>
    <row r="24" spans="1:8" ht="47.25" hidden="1" x14ac:dyDescent="0.25">
      <c r="A24" s="25" t="s">
        <v>55</v>
      </c>
      <c r="B24" s="26" t="s">
        <v>66</v>
      </c>
      <c r="C24" s="27">
        <v>0</v>
      </c>
      <c r="D24" s="27">
        <v>0</v>
      </c>
      <c r="E24" s="27">
        <v>0</v>
      </c>
      <c r="F24" s="11">
        <v>1000</v>
      </c>
      <c r="G24" s="11">
        <v>1000</v>
      </c>
      <c r="H24" s="12">
        <v>1000</v>
      </c>
    </row>
    <row r="25" spans="1:8" ht="16.5" thickBot="1" x14ac:dyDescent="0.3">
      <c r="A25" s="9" t="s">
        <v>11</v>
      </c>
      <c r="B25" s="3" t="s">
        <v>53</v>
      </c>
      <c r="C25" s="13">
        <f>ПРОЕКТ!G15+ПРОЕКТ!G20+ПРОЕКТ!G25+ПРОЕКТ!G47+ПРОЕКТ!G55+ПРОЕКТ!G59</f>
        <v>7427543.5999999996</v>
      </c>
      <c r="D25" s="13">
        <f>'ПРОЕКТ 2 ГОДА'!G16+'ПРОЕКТ 2 ГОДА'!G21+'ПРОЕКТ 2 ГОДА'!G39+'ПРОЕКТ 2 ГОДА'!G45+'ПРОЕКТ 2 ГОДА'!G49+'ПРОЕКТ 2 ГОДА'!G14</f>
        <v>9914000.5999999996</v>
      </c>
      <c r="E25" s="13">
        <f>'ПРОЕКТ 2 ГОДА'!H16+'ПРОЕКТ 2 ГОДА'!H21+'ПРОЕКТ 2 ГОДА'!H39+'ПРОЕКТ 2 ГОДА'!H45+'ПРОЕКТ 2 ГОДА'!H49+'ПРОЕКТ 2 ГОДА'!H14</f>
        <v>9737443.5999999996</v>
      </c>
      <c r="F25" s="11">
        <f t="shared" ref="F25" si="6">E25</f>
        <v>9737443.5999999996</v>
      </c>
      <c r="G25" s="11">
        <f t="shared" ref="G25" si="7">F25</f>
        <v>9737443.5999999996</v>
      </c>
      <c r="H25" s="12">
        <f t="shared" ref="H25" si="8">G25</f>
        <v>9737443.5999999996</v>
      </c>
    </row>
    <row r="27" spans="1:8" x14ac:dyDescent="0.25">
      <c r="C27" s="24">
        <f>13185040-C6</f>
        <v>-3974073</v>
      </c>
      <c r="D27" s="24">
        <f>12515666-D6</f>
        <v>-1394194</v>
      </c>
      <c r="E27" s="24">
        <f>12634675-E6</f>
        <v>-1098628</v>
      </c>
      <c r="F27" s="24">
        <f>12634675-F6</f>
        <v>-1009628</v>
      </c>
      <c r="G27" s="24">
        <f>12634675-G6</f>
        <v>-1009628</v>
      </c>
      <c r="H27" s="24">
        <f>12634675-H6</f>
        <v>-1009628</v>
      </c>
    </row>
  </sheetData>
  <mergeCells count="4">
    <mergeCell ref="A1:H1"/>
    <mergeCell ref="A2:H2"/>
    <mergeCell ref="A3:H3"/>
    <mergeCell ref="A4:H4"/>
  </mergeCells>
  <pageMargins left="0.55000000000000004" right="0.3" top="0.75" bottom="0.48" header="0.3" footer="0.3"/>
  <pageSetup paperSize="9" scale="85" orientation="landscape"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50DB3D-0F1C-4E02-9A6B-D38FA2BB361E}">
  <dimension ref="A1:G123"/>
  <sheetViews>
    <sheetView topLeftCell="A109" workbookViewId="0">
      <selection activeCell="G53" sqref="G53"/>
    </sheetView>
  </sheetViews>
  <sheetFormatPr defaultRowHeight="15" x14ac:dyDescent="0.25"/>
  <cols>
    <col min="1" max="1" width="62" style="70" customWidth="1"/>
    <col min="2" max="2" width="7.42578125" style="36" bestFit="1" customWidth="1"/>
    <col min="3" max="3" width="3.85546875" style="36" bestFit="1" customWidth="1"/>
    <col min="4" max="4" width="4.42578125" style="36" bestFit="1" customWidth="1"/>
    <col min="5" max="5" width="17.28515625" style="36" customWidth="1"/>
    <col min="6" max="6" width="5.140625" style="36" bestFit="1" customWidth="1"/>
    <col min="7" max="7" width="16.5703125" style="37" bestFit="1" customWidth="1"/>
  </cols>
  <sheetData>
    <row r="1" spans="1:7" ht="15.75" x14ac:dyDescent="0.25">
      <c r="A1" s="83" t="s">
        <v>79</v>
      </c>
      <c r="B1" s="83"/>
      <c r="C1" s="83"/>
      <c r="D1" s="83"/>
      <c r="E1" s="83"/>
      <c r="F1" s="83"/>
      <c r="G1" s="83"/>
    </row>
    <row r="2" spans="1:7" ht="15.75" x14ac:dyDescent="0.25">
      <c r="A2" s="83" t="s">
        <v>80</v>
      </c>
      <c r="B2" s="83"/>
      <c r="C2" s="83"/>
      <c r="D2" s="83"/>
      <c r="E2" s="83"/>
      <c r="F2" s="83"/>
      <c r="G2" s="83"/>
    </row>
    <row r="3" spans="1:7" ht="15.75" x14ac:dyDescent="0.25">
      <c r="A3" s="83" t="s">
        <v>81</v>
      </c>
      <c r="B3" s="83"/>
      <c r="C3" s="83"/>
      <c r="D3" s="83"/>
      <c r="E3" s="83"/>
      <c r="F3" s="83"/>
      <c r="G3" s="83"/>
    </row>
    <row r="4" spans="1:7" ht="15.75" x14ac:dyDescent="0.25">
      <c r="A4" s="83" t="s">
        <v>82</v>
      </c>
      <c r="B4" s="83"/>
      <c r="C4" s="83"/>
      <c r="D4" s="83"/>
      <c r="E4" s="83"/>
      <c r="F4" s="83"/>
      <c r="G4" s="83"/>
    </row>
    <row r="5" spans="1:7" ht="15.75" x14ac:dyDescent="0.25">
      <c r="A5" s="83" t="s">
        <v>83</v>
      </c>
      <c r="B5" s="83"/>
      <c r="C5" s="83"/>
      <c r="D5" s="83"/>
      <c r="E5" s="83"/>
      <c r="F5" s="83"/>
      <c r="G5" s="83"/>
    </row>
    <row r="6" spans="1:7" ht="15.75" x14ac:dyDescent="0.25">
      <c r="A6" s="35"/>
    </row>
    <row r="7" spans="1:7" ht="20.25" x14ac:dyDescent="0.3">
      <c r="A7" s="81" t="s">
        <v>84</v>
      </c>
      <c r="B7" s="81"/>
      <c r="C7" s="81"/>
      <c r="D7" s="81"/>
      <c r="E7" s="81"/>
      <c r="F7" s="81"/>
      <c r="G7" s="81"/>
    </row>
    <row r="8" spans="1:7" ht="20.25" x14ac:dyDescent="0.3">
      <c r="A8" s="81" t="s">
        <v>85</v>
      </c>
      <c r="B8" s="81"/>
      <c r="C8" s="81"/>
      <c r="D8" s="81"/>
      <c r="E8" s="81"/>
      <c r="F8" s="81"/>
      <c r="G8" s="81"/>
    </row>
    <row r="9" spans="1:7" x14ac:dyDescent="0.25">
      <c r="A9" s="38" t="s">
        <v>86</v>
      </c>
    </row>
    <row r="10" spans="1:7" ht="16.5" thickBot="1" x14ac:dyDescent="0.3">
      <c r="A10" s="82" t="s">
        <v>87</v>
      </c>
      <c r="B10" s="82"/>
      <c r="C10" s="82"/>
      <c r="D10" s="82"/>
      <c r="E10" s="82"/>
      <c r="F10" s="82"/>
      <c r="G10" s="82"/>
    </row>
    <row r="11" spans="1:7" ht="31.5" x14ac:dyDescent="0.25">
      <c r="A11" s="4" t="s">
        <v>88</v>
      </c>
      <c r="B11" s="39" t="s">
        <v>89</v>
      </c>
      <c r="C11" s="39" t="s">
        <v>90</v>
      </c>
      <c r="D11" s="39" t="s">
        <v>91</v>
      </c>
      <c r="E11" s="39" t="s">
        <v>92</v>
      </c>
      <c r="F11" s="39" t="s">
        <v>93</v>
      </c>
      <c r="G11" s="40" t="s">
        <v>94</v>
      </c>
    </row>
    <row r="12" spans="1:7" ht="15.75" x14ac:dyDescent="0.25">
      <c r="A12" s="41" t="s">
        <v>95</v>
      </c>
      <c r="B12" s="42"/>
      <c r="C12" s="42"/>
      <c r="D12" s="42"/>
      <c r="E12" s="42"/>
      <c r="F12" s="42"/>
      <c r="G12" s="43">
        <f>G13</f>
        <v>17159113</v>
      </c>
    </row>
    <row r="13" spans="1:7" ht="31.5" x14ac:dyDescent="0.25">
      <c r="A13" s="41" t="s">
        <v>96</v>
      </c>
      <c r="B13" s="42" t="s">
        <v>97</v>
      </c>
      <c r="C13" s="42"/>
      <c r="D13" s="42"/>
      <c r="E13" s="42"/>
      <c r="F13" s="42"/>
      <c r="G13" s="43">
        <f>G14+G59+G65+G78+G85+G110+G117</f>
        <v>17159113</v>
      </c>
    </row>
    <row r="14" spans="1:7" ht="15.75" x14ac:dyDescent="0.25">
      <c r="A14" s="41" t="s">
        <v>98</v>
      </c>
      <c r="B14" s="42" t="s">
        <v>97</v>
      </c>
      <c r="C14" s="42" t="s">
        <v>99</v>
      </c>
      <c r="D14" s="42" t="s">
        <v>100</v>
      </c>
      <c r="E14" s="42"/>
      <c r="F14" s="42"/>
      <c r="G14" s="43">
        <f>G15+G20+G25+G34</f>
        <v>7305376.5999999996</v>
      </c>
    </row>
    <row r="15" spans="1:7" ht="31.5" x14ac:dyDescent="0.25">
      <c r="A15" s="44" t="s">
        <v>101</v>
      </c>
      <c r="B15" s="45" t="s">
        <v>97</v>
      </c>
      <c r="C15" s="45" t="s">
        <v>99</v>
      </c>
      <c r="D15" s="45" t="s">
        <v>102</v>
      </c>
      <c r="E15" s="45"/>
      <c r="F15" s="45"/>
      <c r="G15" s="12">
        <f>G16</f>
        <v>790962.5</v>
      </c>
    </row>
    <row r="16" spans="1:7" ht="31.5" x14ac:dyDescent="0.25">
      <c r="A16" s="46" t="s">
        <v>103</v>
      </c>
      <c r="B16" s="45" t="s">
        <v>97</v>
      </c>
      <c r="C16" s="45" t="s">
        <v>99</v>
      </c>
      <c r="D16" s="45" t="s">
        <v>102</v>
      </c>
      <c r="E16" s="47" t="s">
        <v>104</v>
      </c>
      <c r="F16" s="45"/>
      <c r="G16" s="12">
        <f>G17</f>
        <v>790962.5</v>
      </c>
    </row>
    <row r="17" spans="1:7" ht="15.75" x14ac:dyDescent="0.25">
      <c r="A17" s="44" t="s">
        <v>105</v>
      </c>
      <c r="B17" s="45" t="s">
        <v>97</v>
      </c>
      <c r="C17" s="45" t="s">
        <v>99</v>
      </c>
      <c r="D17" s="45" t="s">
        <v>102</v>
      </c>
      <c r="E17" s="47" t="s">
        <v>106</v>
      </c>
      <c r="F17" s="45"/>
      <c r="G17" s="12">
        <f>G18</f>
        <v>790962.5</v>
      </c>
    </row>
    <row r="18" spans="1:7" ht="31.5" x14ac:dyDescent="0.25">
      <c r="A18" s="48" t="s">
        <v>107</v>
      </c>
      <c r="B18" s="45" t="s">
        <v>97</v>
      </c>
      <c r="C18" s="45" t="s">
        <v>99</v>
      </c>
      <c r="D18" s="45" t="s">
        <v>102</v>
      </c>
      <c r="E18" s="47" t="s">
        <v>108</v>
      </c>
      <c r="F18" s="45"/>
      <c r="G18" s="12">
        <f>G19</f>
        <v>790962.5</v>
      </c>
    </row>
    <row r="19" spans="1:7" ht="78.75" x14ac:dyDescent="0.25">
      <c r="A19" s="48" t="s">
        <v>109</v>
      </c>
      <c r="B19" s="45" t="s">
        <v>97</v>
      </c>
      <c r="C19" s="45" t="s">
        <v>99</v>
      </c>
      <c r="D19" s="45" t="s">
        <v>102</v>
      </c>
      <c r="E19" s="47" t="s">
        <v>108</v>
      </c>
      <c r="F19" s="45">
        <v>100</v>
      </c>
      <c r="G19" s="29">
        <v>790962.5</v>
      </c>
    </row>
    <row r="20" spans="1:7" ht="47.25" x14ac:dyDescent="0.25">
      <c r="A20" s="48" t="s">
        <v>110</v>
      </c>
      <c r="B20" s="45" t="s">
        <v>97</v>
      </c>
      <c r="C20" s="45" t="s">
        <v>99</v>
      </c>
      <c r="D20" s="45" t="s">
        <v>111</v>
      </c>
      <c r="E20" s="49"/>
      <c r="F20" s="49"/>
      <c r="G20" s="12">
        <f>G21</f>
        <v>51260.19</v>
      </c>
    </row>
    <row r="21" spans="1:7" ht="31.5" x14ac:dyDescent="0.25">
      <c r="A21" s="48" t="s">
        <v>112</v>
      </c>
      <c r="B21" s="45" t="s">
        <v>97</v>
      </c>
      <c r="C21" s="45" t="s">
        <v>99</v>
      </c>
      <c r="D21" s="45" t="s">
        <v>111</v>
      </c>
      <c r="E21" s="47" t="s">
        <v>113</v>
      </c>
      <c r="F21" s="49"/>
      <c r="G21" s="12">
        <f>G22</f>
        <v>51260.19</v>
      </c>
    </row>
    <row r="22" spans="1:7" ht="15.75" x14ac:dyDescent="0.25">
      <c r="A22" s="44" t="s">
        <v>114</v>
      </c>
      <c r="B22" s="45" t="s">
        <v>97</v>
      </c>
      <c r="C22" s="45" t="s">
        <v>99</v>
      </c>
      <c r="D22" s="45" t="s">
        <v>111</v>
      </c>
      <c r="E22" s="47" t="s">
        <v>115</v>
      </c>
      <c r="F22" s="47"/>
      <c r="G22" s="12">
        <f>G23</f>
        <v>51260.19</v>
      </c>
    </row>
    <row r="23" spans="1:7" ht="47.25" x14ac:dyDescent="0.25">
      <c r="A23" s="48" t="s">
        <v>116</v>
      </c>
      <c r="B23" s="45" t="s">
        <v>97</v>
      </c>
      <c r="C23" s="45" t="s">
        <v>99</v>
      </c>
      <c r="D23" s="45" t="s">
        <v>111</v>
      </c>
      <c r="E23" s="47" t="s">
        <v>117</v>
      </c>
      <c r="F23" s="47"/>
      <c r="G23" s="12">
        <f>G24</f>
        <v>51260.19</v>
      </c>
    </row>
    <row r="24" spans="1:7" ht="15.75" x14ac:dyDescent="0.25">
      <c r="A24" s="50" t="s">
        <v>118</v>
      </c>
      <c r="B24" s="45" t="s">
        <v>97</v>
      </c>
      <c r="C24" s="45" t="s">
        <v>99</v>
      </c>
      <c r="D24" s="45" t="s">
        <v>111</v>
      </c>
      <c r="E24" s="47" t="s">
        <v>117</v>
      </c>
      <c r="F24" s="47">
        <v>500</v>
      </c>
      <c r="G24" s="29">
        <v>51260.19</v>
      </c>
    </row>
    <row r="25" spans="1:7" ht="47.25" x14ac:dyDescent="0.25">
      <c r="A25" s="44" t="s">
        <v>119</v>
      </c>
      <c r="B25" s="45" t="s">
        <v>97</v>
      </c>
      <c r="C25" s="45" t="s">
        <v>99</v>
      </c>
      <c r="D25" s="45" t="s">
        <v>120</v>
      </c>
      <c r="E25" s="45"/>
      <c r="F25" s="45"/>
      <c r="G25" s="12">
        <f>G26+G30</f>
        <v>2280613.2799999998</v>
      </c>
    </row>
    <row r="26" spans="1:7" ht="15.75" x14ac:dyDescent="0.25">
      <c r="A26" s="46" t="s">
        <v>121</v>
      </c>
      <c r="B26" s="45" t="s">
        <v>97</v>
      </c>
      <c r="C26" s="45" t="s">
        <v>99</v>
      </c>
      <c r="D26" s="45" t="s">
        <v>120</v>
      </c>
      <c r="E26" s="47" t="s">
        <v>122</v>
      </c>
      <c r="F26" s="45"/>
      <c r="G26" s="12">
        <f>G27</f>
        <v>2236844.21</v>
      </c>
    </row>
    <row r="27" spans="1:7" ht="31.5" x14ac:dyDescent="0.25">
      <c r="A27" s="50" t="s">
        <v>123</v>
      </c>
      <c r="B27" s="45" t="s">
        <v>97</v>
      </c>
      <c r="C27" s="45" t="s">
        <v>99</v>
      </c>
      <c r="D27" s="45" t="s">
        <v>120</v>
      </c>
      <c r="E27" s="47" t="s">
        <v>124</v>
      </c>
      <c r="F27" s="45"/>
      <c r="G27" s="12">
        <f>G28</f>
        <v>2236844.21</v>
      </c>
    </row>
    <row r="28" spans="1:7" ht="31.5" x14ac:dyDescent="0.25">
      <c r="A28" s="48" t="s">
        <v>107</v>
      </c>
      <c r="B28" s="45" t="s">
        <v>97</v>
      </c>
      <c r="C28" s="45" t="s">
        <v>99</v>
      </c>
      <c r="D28" s="45" t="s">
        <v>120</v>
      </c>
      <c r="E28" s="47" t="s">
        <v>125</v>
      </c>
      <c r="F28" s="45"/>
      <c r="G28" s="12">
        <f>G29</f>
        <v>2236844.21</v>
      </c>
    </row>
    <row r="29" spans="1:7" ht="78.75" x14ac:dyDescent="0.25">
      <c r="A29" s="50" t="s">
        <v>109</v>
      </c>
      <c r="B29" s="45" t="s">
        <v>97</v>
      </c>
      <c r="C29" s="45" t="s">
        <v>99</v>
      </c>
      <c r="D29" s="45" t="s">
        <v>120</v>
      </c>
      <c r="E29" s="47" t="s">
        <v>125</v>
      </c>
      <c r="F29" s="45">
        <v>100</v>
      </c>
      <c r="G29" s="29">
        <v>2236844.21</v>
      </c>
    </row>
    <row r="30" spans="1:7" ht="31.5" x14ac:dyDescent="0.25">
      <c r="A30" s="48" t="s">
        <v>112</v>
      </c>
      <c r="B30" s="45" t="s">
        <v>97</v>
      </c>
      <c r="C30" s="45" t="s">
        <v>99</v>
      </c>
      <c r="D30" s="45" t="s">
        <v>120</v>
      </c>
      <c r="E30" s="47" t="s">
        <v>113</v>
      </c>
      <c r="F30" s="49"/>
      <c r="G30" s="12">
        <f>G31</f>
        <v>43769.07</v>
      </c>
    </row>
    <row r="31" spans="1:7" ht="15.75" x14ac:dyDescent="0.25">
      <c r="A31" s="44" t="s">
        <v>114</v>
      </c>
      <c r="B31" s="45" t="s">
        <v>97</v>
      </c>
      <c r="C31" s="45" t="s">
        <v>99</v>
      </c>
      <c r="D31" s="45" t="s">
        <v>120</v>
      </c>
      <c r="E31" s="47" t="s">
        <v>115</v>
      </c>
      <c r="F31" s="47"/>
      <c r="G31" s="12">
        <f>G32</f>
        <v>43769.07</v>
      </c>
    </row>
    <row r="32" spans="1:7" ht="47.25" x14ac:dyDescent="0.25">
      <c r="A32" s="48" t="s">
        <v>126</v>
      </c>
      <c r="B32" s="45" t="s">
        <v>97</v>
      </c>
      <c r="C32" s="45" t="s">
        <v>99</v>
      </c>
      <c r="D32" s="45" t="s">
        <v>120</v>
      </c>
      <c r="E32" s="45" t="s">
        <v>127</v>
      </c>
      <c r="F32" s="45"/>
      <c r="G32" s="12">
        <f>G33</f>
        <v>43769.07</v>
      </c>
    </row>
    <row r="33" spans="1:7" ht="15.75" x14ac:dyDescent="0.25">
      <c r="A33" s="50" t="s">
        <v>118</v>
      </c>
      <c r="B33" s="45" t="s">
        <v>97</v>
      </c>
      <c r="C33" s="45" t="s">
        <v>99</v>
      </c>
      <c r="D33" s="45" t="s">
        <v>120</v>
      </c>
      <c r="E33" s="45" t="s">
        <v>127</v>
      </c>
      <c r="F33" s="45">
        <v>500</v>
      </c>
      <c r="G33" s="29">
        <v>43769.07</v>
      </c>
    </row>
    <row r="34" spans="1:7" ht="15.75" x14ac:dyDescent="0.25">
      <c r="A34" s="44" t="s">
        <v>128</v>
      </c>
      <c r="B34" s="45" t="s">
        <v>97</v>
      </c>
      <c r="C34" s="45" t="s">
        <v>99</v>
      </c>
      <c r="D34" s="45">
        <v>13</v>
      </c>
      <c r="E34" s="45"/>
      <c r="F34" s="45"/>
      <c r="G34" s="12">
        <f>G35+G42+G47+G55</f>
        <v>4182540.63</v>
      </c>
    </row>
    <row r="35" spans="1:7" ht="47.25" x14ac:dyDescent="0.25">
      <c r="A35" s="44" t="s">
        <v>51</v>
      </c>
      <c r="B35" s="45" t="s">
        <v>97</v>
      </c>
      <c r="C35" s="45" t="s">
        <v>99</v>
      </c>
      <c r="D35" s="45">
        <v>13</v>
      </c>
      <c r="E35" s="45" t="s">
        <v>129</v>
      </c>
      <c r="F35" s="45"/>
      <c r="G35" s="12">
        <f>G36</f>
        <v>100000</v>
      </c>
    </row>
    <row r="36" spans="1:7" ht="78.75" x14ac:dyDescent="0.25">
      <c r="A36" s="44" t="s">
        <v>130</v>
      </c>
      <c r="B36" s="45" t="s">
        <v>97</v>
      </c>
      <c r="C36" s="45" t="s">
        <v>99</v>
      </c>
      <c r="D36" s="45">
        <v>13</v>
      </c>
      <c r="E36" s="45" t="s">
        <v>131</v>
      </c>
      <c r="F36" s="45"/>
      <c r="G36" s="12">
        <f>G37</f>
        <v>100000</v>
      </c>
    </row>
    <row r="37" spans="1:7" ht="31.5" x14ac:dyDescent="0.25">
      <c r="A37" s="44" t="s">
        <v>132</v>
      </c>
      <c r="B37" s="45" t="s">
        <v>97</v>
      </c>
      <c r="C37" s="45" t="s">
        <v>99</v>
      </c>
      <c r="D37" s="45">
        <v>13</v>
      </c>
      <c r="E37" s="45" t="s">
        <v>133</v>
      </c>
      <c r="F37" s="45"/>
      <c r="G37" s="12">
        <f>G38+G40</f>
        <v>100000</v>
      </c>
    </row>
    <row r="38" spans="1:7" ht="15.75" x14ac:dyDescent="0.25">
      <c r="A38" s="44" t="s">
        <v>134</v>
      </c>
      <c r="B38" s="45" t="s">
        <v>97</v>
      </c>
      <c r="C38" s="45" t="s">
        <v>99</v>
      </c>
      <c r="D38" s="45">
        <v>13</v>
      </c>
      <c r="E38" s="45" t="s">
        <v>135</v>
      </c>
      <c r="F38" s="45"/>
      <c r="G38" s="12">
        <f>G39</f>
        <v>50000</v>
      </c>
    </row>
    <row r="39" spans="1:7" ht="31.5" x14ac:dyDescent="0.25">
      <c r="A39" s="48" t="s">
        <v>136</v>
      </c>
      <c r="B39" s="45" t="s">
        <v>97</v>
      </c>
      <c r="C39" s="45" t="s">
        <v>99</v>
      </c>
      <c r="D39" s="45">
        <v>13</v>
      </c>
      <c r="E39" s="47" t="s">
        <v>135</v>
      </c>
      <c r="F39" s="45">
        <v>200</v>
      </c>
      <c r="G39" s="51">
        <v>50000</v>
      </c>
    </row>
    <row r="40" spans="1:7" ht="15.75" x14ac:dyDescent="0.25">
      <c r="A40" s="44" t="s">
        <v>137</v>
      </c>
      <c r="B40" s="45" t="s">
        <v>97</v>
      </c>
      <c r="C40" s="45" t="s">
        <v>99</v>
      </c>
      <c r="D40" s="45">
        <v>13</v>
      </c>
      <c r="E40" s="45" t="s">
        <v>138</v>
      </c>
      <c r="F40" s="45"/>
      <c r="G40" s="12">
        <f>G41</f>
        <v>50000</v>
      </c>
    </row>
    <row r="41" spans="1:7" ht="31.5" x14ac:dyDescent="0.25">
      <c r="A41" s="48" t="s">
        <v>136</v>
      </c>
      <c r="B41" s="45" t="s">
        <v>97</v>
      </c>
      <c r="C41" s="45" t="s">
        <v>99</v>
      </c>
      <c r="D41" s="45">
        <v>13</v>
      </c>
      <c r="E41" s="47" t="s">
        <v>138</v>
      </c>
      <c r="F41" s="45">
        <v>200</v>
      </c>
      <c r="G41" s="51">
        <v>50000</v>
      </c>
    </row>
    <row r="42" spans="1:7" ht="63" x14ac:dyDescent="0.25">
      <c r="A42" s="44" t="s">
        <v>139</v>
      </c>
      <c r="B42" s="45" t="s">
        <v>97</v>
      </c>
      <c r="C42" s="45" t="s">
        <v>99</v>
      </c>
      <c r="D42" s="45">
        <v>13</v>
      </c>
      <c r="E42" s="45" t="s">
        <v>140</v>
      </c>
      <c r="F42" s="45"/>
      <c r="G42" s="12">
        <f>G43</f>
        <v>1000</v>
      </c>
    </row>
    <row r="43" spans="1:7" ht="94.5" x14ac:dyDescent="0.25">
      <c r="A43" s="44" t="s">
        <v>141</v>
      </c>
      <c r="B43" s="45" t="s">
        <v>97</v>
      </c>
      <c r="C43" s="45" t="s">
        <v>99</v>
      </c>
      <c r="D43" s="45">
        <v>13</v>
      </c>
      <c r="E43" s="45" t="s">
        <v>142</v>
      </c>
      <c r="F43" s="45"/>
      <c r="G43" s="12">
        <f>G44</f>
        <v>1000</v>
      </c>
    </row>
    <row r="44" spans="1:7" ht="110.25" x14ac:dyDescent="0.25">
      <c r="A44" s="44" t="s">
        <v>143</v>
      </c>
      <c r="B44" s="45" t="s">
        <v>97</v>
      </c>
      <c r="C44" s="45" t="s">
        <v>99</v>
      </c>
      <c r="D44" s="45">
        <v>13</v>
      </c>
      <c r="E44" s="45" t="s">
        <v>144</v>
      </c>
      <c r="F44" s="45"/>
      <c r="G44" s="12">
        <f>G45</f>
        <v>1000</v>
      </c>
    </row>
    <row r="45" spans="1:7" ht="31.5" x14ac:dyDescent="0.25">
      <c r="A45" s="44" t="s">
        <v>145</v>
      </c>
      <c r="B45" s="45" t="s">
        <v>97</v>
      </c>
      <c r="C45" s="45" t="s">
        <v>99</v>
      </c>
      <c r="D45" s="45">
        <v>13</v>
      </c>
      <c r="E45" s="45" t="s">
        <v>146</v>
      </c>
      <c r="F45" s="45"/>
      <c r="G45" s="12">
        <f>G46</f>
        <v>1000</v>
      </c>
    </row>
    <row r="46" spans="1:7" ht="31.5" x14ac:dyDescent="0.25">
      <c r="A46" s="48" t="s">
        <v>136</v>
      </c>
      <c r="B46" s="45" t="s">
        <v>97</v>
      </c>
      <c r="C46" s="45" t="s">
        <v>99</v>
      </c>
      <c r="D46" s="45">
        <v>13</v>
      </c>
      <c r="E46" s="47" t="s">
        <v>146</v>
      </c>
      <c r="F46" s="45">
        <v>200</v>
      </c>
      <c r="G46" s="51">
        <v>1000</v>
      </c>
    </row>
    <row r="47" spans="1:7" ht="31.5" x14ac:dyDescent="0.25">
      <c r="A47" s="44" t="s">
        <v>147</v>
      </c>
      <c r="B47" s="45" t="s">
        <v>97</v>
      </c>
      <c r="C47" s="45" t="s">
        <v>99</v>
      </c>
      <c r="D47" s="45">
        <v>13</v>
      </c>
      <c r="E47" s="45" t="s">
        <v>148</v>
      </c>
      <c r="F47" s="47"/>
      <c r="G47" s="12">
        <f>G48</f>
        <v>3931540.63</v>
      </c>
    </row>
    <row r="48" spans="1:7" ht="31.5" x14ac:dyDescent="0.25">
      <c r="A48" s="44" t="s">
        <v>149</v>
      </c>
      <c r="B48" s="45" t="s">
        <v>97</v>
      </c>
      <c r="C48" s="45" t="s">
        <v>99</v>
      </c>
      <c r="D48" s="45">
        <v>13</v>
      </c>
      <c r="E48" s="45" t="s">
        <v>150</v>
      </c>
      <c r="F48" s="52"/>
      <c r="G48" s="12">
        <f>G49+G53</f>
        <v>3931540.63</v>
      </c>
    </row>
    <row r="49" spans="1:7" ht="31.5" x14ac:dyDescent="0.25">
      <c r="A49" s="44" t="s">
        <v>151</v>
      </c>
      <c r="B49" s="45" t="s">
        <v>97</v>
      </c>
      <c r="C49" s="45" t="s">
        <v>99</v>
      </c>
      <c r="D49" s="45">
        <v>13</v>
      </c>
      <c r="E49" s="45" t="s">
        <v>152</v>
      </c>
      <c r="F49" s="47"/>
      <c r="G49" s="12">
        <f>G50+G51+G52</f>
        <v>3931540.63</v>
      </c>
    </row>
    <row r="50" spans="1:7" ht="31.5" x14ac:dyDescent="0.25">
      <c r="A50" s="50" t="s">
        <v>136</v>
      </c>
      <c r="B50" s="45" t="s">
        <v>97</v>
      </c>
      <c r="C50" s="45" t="s">
        <v>99</v>
      </c>
      <c r="D50" s="45">
        <v>13</v>
      </c>
      <c r="E50" s="45" t="s">
        <v>152</v>
      </c>
      <c r="F50" s="45">
        <v>200</v>
      </c>
      <c r="G50" s="51">
        <v>2715000</v>
      </c>
    </row>
    <row r="51" spans="1:7" ht="15.75" x14ac:dyDescent="0.25">
      <c r="A51" s="50" t="s">
        <v>153</v>
      </c>
      <c r="B51" s="45" t="s">
        <v>97</v>
      </c>
      <c r="C51" s="45" t="s">
        <v>99</v>
      </c>
      <c r="D51" s="45">
        <v>13</v>
      </c>
      <c r="E51" s="45" t="s">
        <v>152</v>
      </c>
      <c r="F51" s="47">
        <v>300</v>
      </c>
      <c r="G51" s="51">
        <v>20000</v>
      </c>
    </row>
    <row r="52" spans="1:7" ht="15.75" x14ac:dyDescent="0.25">
      <c r="A52" s="50" t="s">
        <v>154</v>
      </c>
      <c r="B52" s="45" t="s">
        <v>97</v>
      </c>
      <c r="C52" s="45" t="s">
        <v>99</v>
      </c>
      <c r="D52" s="45">
        <v>13</v>
      </c>
      <c r="E52" s="45" t="s">
        <v>152</v>
      </c>
      <c r="F52" s="47">
        <v>800</v>
      </c>
      <c r="G52" s="51">
        <v>1196540.6299999999</v>
      </c>
    </row>
    <row r="53" spans="1:7" ht="47.25" x14ac:dyDescent="0.25">
      <c r="A53" s="53" t="s">
        <v>155</v>
      </c>
      <c r="B53" s="45" t="s">
        <v>97</v>
      </c>
      <c r="C53" s="45" t="s">
        <v>99</v>
      </c>
      <c r="D53" s="45" t="s">
        <v>156</v>
      </c>
      <c r="E53" s="54" t="s">
        <v>157</v>
      </c>
      <c r="F53" s="55"/>
      <c r="G53" s="12">
        <f>G54</f>
        <v>0</v>
      </c>
    </row>
    <row r="54" spans="1:7" ht="31.5" x14ac:dyDescent="0.25">
      <c r="A54" s="53" t="s">
        <v>136</v>
      </c>
      <c r="B54" s="45" t="s">
        <v>97</v>
      </c>
      <c r="C54" s="45" t="s">
        <v>99</v>
      </c>
      <c r="D54" s="45" t="s">
        <v>156</v>
      </c>
      <c r="E54" s="54" t="s">
        <v>157</v>
      </c>
      <c r="F54" s="56">
        <v>200</v>
      </c>
      <c r="G54" s="12">
        <v>0</v>
      </c>
    </row>
    <row r="55" spans="1:7" ht="31.5" x14ac:dyDescent="0.25">
      <c r="A55" s="50" t="s">
        <v>112</v>
      </c>
      <c r="B55" s="45" t="s">
        <v>97</v>
      </c>
      <c r="C55" s="45" t="s">
        <v>99</v>
      </c>
      <c r="D55" s="45">
        <v>13</v>
      </c>
      <c r="E55" s="45" t="s">
        <v>113</v>
      </c>
      <c r="F55" s="47"/>
      <c r="G55" s="12">
        <f>G56</f>
        <v>150000</v>
      </c>
    </row>
    <row r="56" spans="1:7" ht="15.75" x14ac:dyDescent="0.25">
      <c r="A56" s="50" t="s">
        <v>114</v>
      </c>
      <c r="B56" s="45" t="s">
        <v>97</v>
      </c>
      <c r="C56" s="45" t="s">
        <v>99</v>
      </c>
      <c r="D56" s="45">
        <v>13</v>
      </c>
      <c r="E56" s="45" t="s">
        <v>115</v>
      </c>
      <c r="F56" s="45"/>
      <c r="G56" s="12">
        <f>G57</f>
        <v>150000</v>
      </c>
    </row>
    <row r="57" spans="1:7" ht="31.5" x14ac:dyDescent="0.25">
      <c r="A57" s="50" t="s">
        <v>158</v>
      </c>
      <c r="B57" s="45" t="s">
        <v>97</v>
      </c>
      <c r="C57" s="45" t="s">
        <v>99</v>
      </c>
      <c r="D57" s="45">
        <v>13</v>
      </c>
      <c r="E57" s="45" t="s">
        <v>159</v>
      </c>
      <c r="F57" s="45"/>
      <c r="G57" s="12">
        <f>G58</f>
        <v>150000</v>
      </c>
    </row>
    <row r="58" spans="1:7" ht="31.5" x14ac:dyDescent="0.25">
      <c r="A58" s="50" t="s">
        <v>136</v>
      </c>
      <c r="B58" s="45" t="s">
        <v>97</v>
      </c>
      <c r="C58" s="45" t="s">
        <v>99</v>
      </c>
      <c r="D58" s="45">
        <v>13</v>
      </c>
      <c r="E58" s="45" t="s">
        <v>160</v>
      </c>
      <c r="F58" s="45">
        <v>200</v>
      </c>
      <c r="G58" s="51">
        <v>150000</v>
      </c>
    </row>
    <row r="59" spans="1:7" ht="15.75" x14ac:dyDescent="0.25">
      <c r="A59" s="41" t="s">
        <v>161</v>
      </c>
      <c r="B59" s="42" t="s">
        <v>97</v>
      </c>
      <c r="C59" s="42" t="s">
        <v>102</v>
      </c>
      <c r="D59" s="42" t="s">
        <v>100</v>
      </c>
      <c r="E59" s="42"/>
      <c r="F59" s="42"/>
      <c r="G59" s="43">
        <f>G60</f>
        <v>223167</v>
      </c>
    </row>
    <row r="60" spans="1:7" ht="15.75" x14ac:dyDescent="0.25">
      <c r="A60" s="44" t="s">
        <v>162</v>
      </c>
      <c r="B60" s="45" t="s">
        <v>97</v>
      </c>
      <c r="C60" s="45" t="s">
        <v>102</v>
      </c>
      <c r="D60" s="45" t="s">
        <v>111</v>
      </c>
      <c r="E60" s="45"/>
      <c r="F60" s="45"/>
      <c r="G60" s="12">
        <f>G61</f>
        <v>223167</v>
      </c>
    </row>
    <row r="61" spans="1:7" ht="31.5" x14ac:dyDescent="0.25">
      <c r="A61" s="50" t="s">
        <v>112</v>
      </c>
      <c r="B61" s="45" t="s">
        <v>97</v>
      </c>
      <c r="C61" s="45" t="s">
        <v>102</v>
      </c>
      <c r="D61" s="45" t="s">
        <v>111</v>
      </c>
      <c r="E61" s="45" t="s">
        <v>113</v>
      </c>
      <c r="F61" s="45"/>
      <c r="G61" s="12">
        <f>G62</f>
        <v>223167</v>
      </c>
    </row>
    <row r="62" spans="1:7" ht="15.75" x14ac:dyDescent="0.25">
      <c r="A62" s="50" t="s">
        <v>114</v>
      </c>
      <c r="B62" s="45" t="s">
        <v>97</v>
      </c>
      <c r="C62" s="47" t="s">
        <v>102</v>
      </c>
      <c r="D62" s="47" t="s">
        <v>111</v>
      </c>
      <c r="E62" s="45" t="s">
        <v>115</v>
      </c>
      <c r="F62" s="45"/>
      <c r="G62" s="12">
        <f>G63</f>
        <v>223167</v>
      </c>
    </row>
    <row r="63" spans="1:7" ht="31.5" x14ac:dyDescent="0.25">
      <c r="A63" s="50" t="s">
        <v>163</v>
      </c>
      <c r="B63" s="45" t="s">
        <v>97</v>
      </c>
      <c r="C63" s="45" t="s">
        <v>102</v>
      </c>
      <c r="D63" s="45" t="s">
        <v>111</v>
      </c>
      <c r="E63" s="45" t="s">
        <v>164</v>
      </c>
      <c r="F63" s="45"/>
      <c r="G63" s="12">
        <f>G64</f>
        <v>223167</v>
      </c>
    </row>
    <row r="64" spans="1:7" ht="78.75" x14ac:dyDescent="0.25">
      <c r="A64" s="50" t="s">
        <v>109</v>
      </c>
      <c r="B64" s="45" t="s">
        <v>97</v>
      </c>
      <c r="C64" s="45" t="s">
        <v>102</v>
      </c>
      <c r="D64" s="45" t="s">
        <v>111</v>
      </c>
      <c r="E64" s="45" t="s">
        <v>165</v>
      </c>
      <c r="F64" s="45">
        <v>100</v>
      </c>
      <c r="G64" s="51">
        <v>223167</v>
      </c>
    </row>
    <row r="65" spans="1:7" ht="31.5" x14ac:dyDescent="0.25">
      <c r="A65" s="41" t="s">
        <v>166</v>
      </c>
      <c r="B65" s="42" t="s">
        <v>97</v>
      </c>
      <c r="C65" s="42" t="s">
        <v>111</v>
      </c>
      <c r="D65" s="42" t="s">
        <v>100</v>
      </c>
      <c r="E65" s="42"/>
      <c r="F65" s="57"/>
      <c r="G65" s="43">
        <f>G66+G72</f>
        <v>431500</v>
      </c>
    </row>
    <row r="66" spans="1:7" ht="31.5" x14ac:dyDescent="0.25">
      <c r="A66" s="44" t="s">
        <v>167</v>
      </c>
      <c r="B66" s="45" t="s">
        <v>97</v>
      </c>
      <c r="C66" s="45" t="s">
        <v>111</v>
      </c>
      <c r="D66" s="45" t="s">
        <v>168</v>
      </c>
      <c r="E66" s="45"/>
      <c r="F66" s="58"/>
      <c r="G66" s="12">
        <f>G67</f>
        <v>312500</v>
      </c>
    </row>
    <row r="67" spans="1:7" ht="78.75" x14ac:dyDescent="0.25">
      <c r="A67" s="44" t="s">
        <v>67</v>
      </c>
      <c r="B67" s="45" t="s">
        <v>97</v>
      </c>
      <c r="C67" s="45" t="s">
        <v>111</v>
      </c>
      <c r="D67" s="45" t="s">
        <v>168</v>
      </c>
      <c r="E67" s="45" t="s">
        <v>169</v>
      </c>
      <c r="F67" s="58"/>
      <c r="G67" s="12">
        <f>G68</f>
        <v>312500</v>
      </c>
    </row>
    <row r="68" spans="1:7" ht="110.25" x14ac:dyDescent="0.25">
      <c r="A68" s="48" t="s">
        <v>170</v>
      </c>
      <c r="B68" s="45" t="s">
        <v>97</v>
      </c>
      <c r="C68" s="45" t="s">
        <v>111</v>
      </c>
      <c r="D68" s="45" t="s">
        <v>168</v>
      </c>
      <c r="E68" s="45" t="s">
        <v>171</v>
      </c>
      <c r="F68" s="58"/>
      <c r="G68" s="12">
        <f>G69</f>
        <v>312500</v>
      </c>
    </row>
    <row r="69" spans="1:7" ht="47.25" x14ac:dyDescent="0.25">
      <c r="A69" s="46" t="s">
        <v>172</v>
      </c>
      <c r="B69" s="45" t="s">
        <v>97</v>
      </c>
      <c r="C69" s="45" t="s">
        <v>111</v>
      </c>
      <c r="D69" s="45" t="s">
        <v>168</v>
      </c>
      <c r="E69" s="45" t="s">
        <v>173</v>
      </c>
      <c r="F69" s="58"/>
      <c r="G69" s="12">
        <f>G70</f>
        <v>312500</v>
      </c>
    </row>
    <row r="70" spans="1:7" ht="47.25" x14ac:dyDescent="0.25">
      <c r="A70" s="46" t="s">
        <v>174</v>
      </c>
      <c r="B70" s="45" t="s">
        <v>97</v>
      </c>
      <c r="C70" s="45" t="s">
        <v>111</v>
      </c>
      <c r="D70" s="45" t="s">
        <v>168</v>
      </c>
      <c r="E70" s="45" t="s">
        <v>175</v>
      </c>
      <c r="F70" s="58"/>
      <c r="G70" s="12">
        <f>G71</f>
        <v>312500</v>
      </c>
    </row>
    <row r="71" spans="1:7" ht="31.5" x14ac:dyDescent="0.25">
      <c r="A71" s="46" t="s">
        <v>136</v>
      </c>
      <c r="B71" s="45" t="s">
        <v>97</v>
      </c>
      <c r="C71" s="45" t="s">
        <v>111</v>
      </c>
      <c r="D71" s="45" t="s">
        <v>168</v>
      </c>
      <c r="E71" s="45" t="s">
        <v>175</v>
      </c>
      <c r="F71" s="45">
        <v>200</v>
      </c>
      <c r="G71" s="51">
        <v>312500</v>
      </c>
    </row>
    <row r="72" spans="1:7" ht="15.75" x14ac:dyDescent="0.25">
      <c r="A72" s="44" t="s">
        <v>176</v>
      </c>
      <c r="B72" s="45" t="s">
        <v>97</v>
      </c>
      <c r="C72" s="45" t="s">
        <v>111</v>
      </c>
      <c r="D72" s="45">
        <v>10</v>
      </c>
      <c r="E72" s="45"/>
      <c r="F72" s="45"/>
      <c r="G72" s="12">
        <f>G73</f>
        <v>119000</v>
      </c>
    </row>
    <row r="73" spans="1:7" ht="78.75" x14ac:dyDescent="0.25">
      <c r="A73" s="44" t="s">
        <v>67</v>
      </c>
      <c r="B73" s="45" t="s">
        <v>97</v>
      </c>
      <c r="C73" s="45" t="s">
        <v>111</v>
      </c>
      <c r="D73" s="45">
        <v>10</v>
      </c>
      <c r="E73" s="45" t="s">
        <v>169</v>
      </c>
      <c r="F73" s="45"/>
      <c r="G73" s="12">
        <f>G74</f>
        <v>119000</v>
      </c>
    </row>
    <row r="74" spans="1:7" ht="126" x14ac:dyDescent="0.25">
      <c r="A74" s="46" t="s">
        <v>177</v>
      </c>
      <c r="B74" s="45" t="s">
        <v>97</v>
      </c>
      <c r="C74" s="45" t="s">
        <v>111</v>
      </c>
      <c r="D74" s="45">
        <v>10</v>
      </c>
      <c r="E74" s="45" t="s">
        <v>178</v>
      </c>
      <c r="F74" s="45"/>
      <c r="G74" s="12">
        <f>G75</f>
        <v>119000</v>
      </c>
    </row>
    <row r="75" spans="1:7" ht="31.5" x14ac:dyDescent="0.25">
      <c r="A75" s="46" t="s">
        <v>179</v>
      </c>
      <c r="B75" s="45" t="s">
        <v>97</v>
      </c>
      <c r="C75" s="45" t="s">
        <v>111</v>
      </c>
      <c r="D75" s="45">
        <v>10</v>
      </c>
      <c r="E75" s="45" t="s">
        <v>180</v>
      </c>
      <c r="F75" s="45"/>
      <c r="G75" s="12">
        <f>G76</f>
        <v>119000</v>
      </c>
    </row>
    <row r="76" spans="1:7" ht="31.5" x14ac:dyDescent="0.25">
      <c r="A76" s="46" t="s">
        <v>181</v>
      </c>
      <c r="B76" s="45" t="s">
        <v>97</v>
      </c>
      <c r="C76" s="45" t="s">
        <v>111</v>
      </c>
      <c r="D76" s="45">
        <v>10</v>
      </c>
      <c r="E76" s="45" t="s">
        <v>182</v>
      </c>
      <c r="F76" s="45"/>
      <c r="G76" s="12">
        <f>G77</f>
        <v>119000</v>
      </c>
    </row>
    <row r="77" spans="1:7" ht="31.5" x14ac:dyDescent="0.25">
      <c r="A77" s="46" t="s">
        <v>136</v>
      </c>
      <c r="B77" s="45" t="s">
        <v>97</v>
      </c>
      <c r="C77" s="45" t="s">
        <v>111</v>
      </c>
      <c r="D77" s="45">
        <v>10</v>
      </c>
      <c r="E77" s="45" t="s">
        <v>182</v>
      </c>
      <c r="F77" s="45">
        <v>200</v>
      </c>
      <c r="G77" s="51">
        <v>119000</v>
      </c>
    </row>
    <row r="78" spans="1:7" ht="15.75" x14ac:dyDescent="0.25">
      <c r="A78" s="41" t="s">
        <v>183</v>
      </c>
      <c r="B78" s="42" t="s">
        <v>97</v>
      </c>
      <c r="C78" s="42" t="s">
        <v>120</v>
      </c>
      <c r="D78" s="42"/>
      <c r="E78" s="42"/>
      <c r="F78" s="42"/>
      <c r="G78" s="43">
        <f t="shared" ref="G78:G83" si="0">G79</f>
        <v>60000</v>
      </c>
    </row>
    <row r="79" spans="1:7" ht="15.75" x14ac:dyDescent="0.25">
      <c r="A79" s="44" t="s">
        <v>184</v>
      </c>
      <c r="B79" s="45" t="s">
        <v>97</v>
      </c>
      <c r="C79" s="45" t="s">
        <v>120</v>
      </c>
      <c r="D79" s="45">
        <v>12</v>
      </c>
      <c r="E79" s="45"/>
      <c r="F79" s="45"/>
      <c r="G79" s="12">
        <f t="shared" si="0"/>
        <v>60000</v>
      </c>
    </row>
    <row r="80" spans="1:7" ht="63" x14ac:dyDescent="0.25">
      <c r="A80" s="44" t="s">
        <v>185</v>
      </c>
      <c r="B80" s="45" t="s">
        <v>97</v>
      </c>
      <c r="C80" s="45" t="s">
        <v>120</v>
      </c>
      <c r="D80" s="45">
        <v>12</v>
      </c>
      <c r="E80" s="45" t="s">
        <v>186</v>
      </c>
      <c r="F80" s="47"/>
      <c r="G80" s="59">
        <f t="shared" si="0"/>
        <v>60000</v>
      </c>
    </row>
    <row r="81" spans="1:7" ht="78.75" x14ac:dyDescent="0.25">
      <c r="A81" s="44" t="s">
        <v>187</v>
      </c>
      <c r="B81" s="45" t="s">
        <v>97</v>
      </c>
      <c r="C81" s="45" t="s">
        <v>120</v>
      </c>
      <c r="D81" s="45" t="s">
        <v>188</v>
      </c>
      <c r="E81" s="45" t="s">
        <v>189</v>
      </c>
      <c r="F81" s="47"/>
      <c r="G81" s="59">
        <f t="shared" si="0"/>
        <v>60000</v>
      </c>
    </row>
    <row r="82" spans="1:7" ht="31.5" x14ac:dyDescent="0.25">
      <c r="A82" s="44" t="s">
        <v>190</v>
      </c>
      <c r="B82" s="45" t="s">
        <v>97</v>
      </c>
      <c r="C82" s="47" t="s">
        <v>120</v>
      </c>
      <c r="D82" s="47">
        <v>12</v>
      </c>
      <c r="E82" s="47" t="s">
        <v>191</v>
      </c>
      <c r="F82" s="47"/>
      <c r="G82" s="59">
        <f t="shared" si="0"/>
        <v>60000</v>
      </c>
    </row>
    <row r="83" spans="1:7" ht="15.75" x14ac:dyDescent="0.25">
      <c r="A83" s="44" t="s">
        <v>192</v>
      </c>
      <c r="B83" s="45" t="s">
        <v>97</v>
      </c>
      <c r="C83" s="47" t="s">
        <v>120</v>
      </c>
      <c r="D83" s="47">
        <v>12</v>
      </c>
      <c r="E83" s="47" t="s">
        <v>193</v>
      </c>
      <c r="F83" s="47"/>
      <c r="G83" s="59">
        <f t="shared" si="0"/>
        <v>60000</v>
      </c>
    </row>
    <row r="84" spans="1:7" ht="31.5" x14ac:dyDescent="0.25">
      <c r="A84" s="50" t="s">
        <v>136</v>
      </c>
      <c r="B84" s="45" t="s">
        <v>97</v>
      </c>
      <c r="C84" s="45" t="s">
        <v>120</v>
      </c>
      <c r="D84" s="45">
        <v>12</v>
      </c>
      <c r="E84" s="45" t="s">
        <v>193</v>
      </c>
      <c r="F84" s="45">
        <v>200</v>
      </c>
      <c r="G84" s="51">
        <v>60000</v>
      </c>
    </row>
    <row r="85" spans="1:7" ht="15.75" x14ac:dyDescent="0.25">
      <c r="A85" s="41" t="s">
        <v>194</v>
      </c>
      <c r="B85" s="42" t="s">
        <v>97</v>
      </c>
      <c r="C85" s="42" t="s">
        <v>195</v>
      </c>
      <c r="D85" s="42" t="s">
        <v>100</v>
      </c>
      <c r="E85" s="42"/>
      <c r="F85" s="42"/>
      <c r="G85" s="43">
        <f>G86</f>
        <v>8923210</v>
      </c>
    </row>
    <row r="86" spans="1:7" ht="15.75" x14ac:dyDescent="0.25">
      <c r="A86" s="44" t="s">
        <v>196</v>
      </c>
      <c r="B86" s="45" t="s">
        <v>97</v>
      </c>
      <c r="C86" s="45" t="s">
        <v>195</v>
      </c>
      <c r="D86" s="45" t="s">
        <v>111</v>
      </c>
      <c r="E86" s="45"/>
      <c r="F86" s="45"/>
      <c r="G86" s="12">
        <f>G87+G102</f>
        <v>8923210</v>
      </c>
    </row>
    <row r="87" spans="1:7" ht="47.25" x14ac:dyDescent="0.25">
      <c r="A87" s="44" t="s">
        <v>197</v>
      </c>
      <c r="B87" s="45" t="s">
        <v>97</v>
      </c>
      <c r="C87" s="45" t="s">
        <v>195</v>
      </c>
      <c r="D87" s="47" t="s">
        <v>111</v>
      </c>
      <c r="E87" s="45" t="s">
        <v>198</v>
      </c>
      <c r="F87" s="47"/>
      <c r="G87" s="12">
        <f>SUM(G88)</f>
        <v>5732361</v>
      </c>
    </row>
    <row r="88" spans="1:7" ht="94.5" x14ac:dyDescent="0.25">
      <c r="A88" s="44" t="s">
        <v>199</v>
      </c>
      <c r="B88" s="45" t="s">
        <v>97</v>
      </c>
      <c r="C88" s="45" t="s">
        <v>195</v>
      </c>
      <c r="D88" s="47" t="s">
        <v>111</v>
      </c>
      <c r="E88" s="45" t="s">
        <v>200</v>
      </c>
      <c r="F88" s="47"/>
      <c r="G88" s="12">
        <f>G89+G92+G95</f>
        <v>5732361</v>
      </c>
    </row>
    <row r="89" spans="1:7" ht="31.5" x14ac:dyDescent="0.25">
      <c r="A89" s="46" t="s">
        <v>201</v>
      </c>
      <c r="B89" s="45" t="s">
        <v>97</v>
      </c>
      <c r="C89" s="45" t="s">
        <v>195</v>
      </c>
      <c r="D89" s="45" t="s">
        <v>111</v>
      </c>
      <c r="E89" s="45" t="s">
        <v>202</v>
      </c>
      <c r="F89" s="45"/>
      <c r="G89" s="12">
        <f>G90</f>
        <v>3000000</v>
      </c>
    </row>
    <row r="90" spans="1:7" ht="15.75" x14ac:dyDescent="0.25">
      <c r="A90" s="50" t="s">
        <v>203</v>
      </c>
      <c r="B90" s="45" t="s">
        <v>97</v>
      </c>
      <c r="C90" s="45" t="s">
        <v>195</v>
      </c>
      <c r="D90" s="47" t="s">
        <v>111</v>
      </c>
      <c r="E90" s="45" t="s">
        <v>204</v>
      </c>
      <c r="F90" s="47"/>
      <c r="G90" s="12">
        <f>G91</f>
        <v>3000000</v>
      </c>
    </row>
    <row r="91" spans="1:7" ht="31.5" x14ac:dyDescent="0.25">
      <c r="A91" s="44" t="s">
        <v>136</v>
      </c>
      <c r="B91" s="45" t="s">
        <v>97</v>
      </c>
      <c r="C91" s="45" t="s">
        <v>195</v>
      </c>
      <c r="D91" s="47" t="s">
        <v>111</v>
      </c>
      <c r="E91" s="45" t="s">
        <v>204</v>
      </c>
      <c r="F91" s="47">
        <v>200</v>
      </c>
      <c r="G91" s="51">
        <v>3000000</v>
      </c>
    </row>
    <row r="92" spans="1:7" ht="31.5" x14ac:dyDescent="0.25">
      <c r="A92" s="46" t="s">
        <v>205</v>
      </c>
      <c r="B92" s="45" t="s">
        <v>97</v>
      </c>
      <c r="C92" s="45" t="s">
        <v>195</v>
      </c>
      <c r="D92" s="45" t="s">
        <v>111</v>
      </c>
      <c r="E92" s="45" t="s">
        <v>206</v>
      </c>
      <c r="F92" s="45"/>
      <c r="G92" s="12">
        <f>G93</f>
        <v>200000</v>
      </c>
    </row>
    <row r="93" spans="1:7" ht="31.5" x14ac:dyDescent="0.25">
      <c r="A93" s="50" t="s">
        <v>207</v>
      </c>
      <c r="B93" s="45" t="s">
        <v>97</v>
      </c>
      <c r="C93" s="45" t="s">
        <v>195</v>
      </c>
      <c r="D93" s="47" t="s">
        <v>111</v>
      </c>
      <c r="E93" s="45" t="s">
        <v>208</v>
      </c>
      <c r="F93" s="47"/>
      <c r="G93" s="12">
        <f>G94</f>
        <v>200000</v>
      </c>
    </row>
    <row r="94" spans="1:7" ht="31.5" x14ac:dyDescent="0.25">
      <c r="A94" s="44" t="s">
        <v>136</v>
      </c>
      <c r="B94" s="45" t="s">
        <v>97</v>
      </c>
      <c r="C94" s="45" t="s">
        <v>195</v>
      </c>
      <c r="D94" s="47" t="s">
        <v>111</v>
      </c>
      <c r="E94" s="45" t="s">
        <v>208</v>
      </c>
      <c r="F94" s="47">
        <v>200</v>
      </c>
      <c r="G94" s="51">
        <v>200000</v>
      </c>
    </row>
    <row r="95" spans="1:7" ht="30" x14ac:dyDescent="0.25">
      <c r="A95" s="60" t="s">
        <v>209</v>
      </c>
      <c r="B95" s="45" t="s">
        <v>97</v>
      </c>
      <c r="C95" s="45" t="s">
        <v>195</v>
      </c>
      <c r="D95" s="47" t="s">
        <v>111</v>
      </c>
      <c r="E95" s="61" t="s">
        <v>210</v>
      </c>
      <c r="F95" s="47"/>
      <c r="G95" s="33">
        <f>SUM(G99+G96)</f>
        <v>2532361</v>
      </c>
    </row>
    <row r="96" spans="1:7" ht="45" x14ac:dyDescent="0.25">
      <c r="A96" s="60" t="s">
        <v>211</v>
      </c>
      <c r="B96" s="45" t="s">
        <v>97</v>
      </c>
      <c r="C96" s="45" t="s">
        <v>195</v>
      </c>
      <c r="D96" s="47" t="s">
        <v>111</v>
      </c>
      <c r="E96" s="61" t="s">
        <v>212</v>
      </c>
      <c r="F96" s="47"/>
      <c r="G96" s="33">
        <f>SUM(G97)</f>
        <v>1200000</v>
      </c>
    </row>
    <row r="97" spans="1:7" ht="30" x14ac:dyDescent="0.25">
      <c r="A97" s="60" t="s">
        <v>213</v>
      </c>
      <c r="B97" s="45" t="s">
        <v>97</v>
      </c>
      <c r="C97" s="45" t="s">
        <v>195</v>
      </c>
      <c r="D97" s="47" t="s">
        <v>111</v>
      </c>
      <c r="E97" s="61" t="s">
        <v>212</v>
      </c>
      <c r="F97" s="47"/>
      <c r="G97" s="33">
        <f>SUM(G98)</f>
        <v>1200000</v>
      </c>
    </row>
    <row r="98" spans="1:7" ht="30" x14ac:dyDescent="0.25">
      <c r="A98" s="60" t="s">
        <v>136</v>
      </c>
      <c r="B98" s="45" t="s">
        <v>97</v>
      </c>
      <c r="C98" s="45" t="s">
        <v>195</v>
      </c>
      <c r="D98" s="47" t="s">
        <v>111</v>
      </c>
      <c r="E98" s="61" t="s">
        <v>212</v>
      </c>
      <c r="F98" s="47" t="s">
        <v>214</v>
      </c>
      <c r="G98" s="51">
        <v>1200000</v>
      </c>
    </row>
    <row r="99" spans="1:7" ht="30" x14ac:dyDescent="0.25">
      <c r="A99" s="60" t="s">
        <v>215</v>
      </c>
      <c r="B99" s="45" t="s">
        <v>97</v>
      </c>
      <c r="C99" s="45" t="s">
        <v>195</v>
      </c>
      <c r="D99" s="47" t="s">
        <v>111</v>
      </c>
      <c r="E99" s="61" t="s">
        <v>216</v>
      </c>
      <c r="F99" s="47"/>
      <c r="G99" s="33">
        <f>SUM(G100)</f>
        <v>1332361</v>
      </c>
    </row>
    <row r="100" spans="1:7" ht="30" x14ac:dyDescent="0.25">
      <c r="A100" s="60" t="s">
        <v>213</v>
      </c>
      <c r="B100" s="45" t="s">
        <v>97</v>
      </c>
      <c r="C100" s="45" t="s">
        <v>195</v>
      </c>
      <c r="D100" s="47" t="s">
        <v>111</v>
      </c>
      <c r="E100" s="61" t="s">
        <v>216</v>
      </c>
      <c r="F100" s="47"/>
      <c r="G100" s="33">
        <f>SUM(G101)</f>
        <v>1332361</v>
      </c>
    </row>
    <row r="101" spans="1:7" ht="30" x14ac:dyDescent="0.25">
      <c r="A101" s="60" t="s">
        <v>136</v>
      </c>
      <c r="B101" s="45" t="s">
        <v>97</v>
      </c>
      <c r="C101" s="45" t="s">
        <v>195</v>
      </c>
      <c r="D101" s="47" t="s">
        <v>111</v>
      </c>
      <c r="E101" s="61" t="s">
        <v>216</v>
      </c>
      <c r="F101" s="47" t="s">
        <v>214</v>
      </c>
      <c r="G101" s="51">
        <v>1332361</v>
      </c>
    </row>
    <row r="102" spans="1:7" ht="60.75" thickBot="1" x14ac:dyDescent="0.3">
      <c r="A102" s="62" t="s">
        <v>217</v>
      </c>
      <c r="B102" s="45" t="s">
        <v>97</v>
      </c>
      <c r="C102" s="45" t="s">
        <v>195</v>
      </c>
      <c r="D102" s="47" t="s">
        <v>111</v>
      </c>
      <c r="E102" s="45" t="s">
        <v>218</v>
      </c>
      <c r="F102" s="47"/>
      <c r="G102" s="12">
        <f>G103</f>
        <v>3190849</v>
      </c>
    </row>
    <row r="103" spans="1:7" ht="105.75" thickBot="1" x14ac:dyDescent="0.3">
      <c r="A103" s="62" t="s">
        <v>219</v>
      </c>
      <c r="B103" s="45" t="s">
        <v>97</v>
      </c>
      <c r="C103" s="45" t="s">
        <v>195</v>
      </c>
      <c r="D103" s="47" t="s">
        <v>111</v>
      </c>
      <c r="E103" s="45" t="s">
        <v>220</v>
      </c>
      <c r="F103" s="47"/>
      <c r="G103" s="12">
        <f>SUM(G107+G104)</f>
        <v>3190849</v>
      </c>
    </row>
    <row r="104" spans="1:7" ht="45.75" thickBot="1" x14ac:dyDescent="0.3">
      <c r="A104" s="63" t="s">
        <v>221</v>
      </c>
      <c r="B104" s="45" t="s">
        <v>97</v>
      </c>
      <c r="C104" s="45" t="s">
        <v>195</v>
      </c>
      <c r="D104" s="47" t="s">
        <v>111</v>
      </c>
      <c r="E104" s="45" t="s">
        <v>222</v>
      </c>
      <c r="F104" s="47"/>
      <c r="G104" s="12">
        <f>SUM(G105)</f>
        <v>1011818</v>
      </c>
    </row>
    <row r="105" spans="1:7" ht="45.75" thickBot="1" x14ac:dyDescent="0.3">
      <c r="A105" s="64" t="s">
        <v>223</v>
      </c>
      <c r="B105" s="45" t="s">
        <v>97</v>
      </c>
      <c r="C105" s="45" t="s">
        <v>195</v>
      </c>
      <c r="D105" s="47" t="s">
        <v>111</v>
      </c>
      <c r="E105" s="45" t="s">
        <v>224</v>
      </c>
      <c r="F105" s="47"/>
      <c r="G105" s="12">
        <f>SUM(G106)</f>
        <v>1011818</v>
      </c>
    </row>
    <row r="106" spans="1:7" ht="30" x14ac:dyDescent="0.25">
      <c r="A106" s="65" t="s">
        <v>136</v>
      </c>
      <c r="B106" s="45" t="s">
        <v>97</v>
      </c>
      <c r="C106" s="45" t="s">
        <v>195</v>
      </c>
      <c r="D106" s="47" t="s">
        <v>111</v>
      </c>
      <c r="E106" s="45" t="s">
        <v>224</v>
      </c>
      <c r="F106" s="47" t="s">
        <v>214</v>
      </c>
      <c r="G106" s="51">
        <v>1011818</v>
      </c>
    </row>
    <row r="107" spans="1:7" ht="30.75" thickBot="1" x14ac:dyDescent="0.3">
      <c r="A107" s="64" t="s">
        <v>225</v>
      </c>
      <c r="B107" s="45" t="s">
        <v>97</v>
      </c>
      <c r="C107" s="45" t="s">
        <v>195</v>
      </c>
      <c r="D107" s="47" t="s">
        <v>111</v>
      </c>
      <c r="E107" s="45" t="s">
        <v>226</v>
      </c>
      <c r="F107" s="47"/>
      <c r="G107" s="12">
        <f>G108</f>
        <v>2179031</v>
      </c>
    </row>
    <row r="108" spans="1:7" ht="30.75" thickBot="1" x14ac:dyDescent="0.3">
      <c r="A108" s="64" t="s">
        <v>227</v>
      </c>
      <c r="B108" s="45" t="s">
        <v>97</v>
      </c>
      <c r="C108" s="45" t="s">
        <v>195</v>
      </c>
      <c r="D108" s="47" t="s">
        <v>111</v>
      </c>
      <c r="E108" s="45" t="s">
        <v>228</v>
      </c>
      <c r="F108" s="47"/>
      <c r="G108" s="12">
        <f>G109</f>
        <v>2179031</v>
      </c>
    </row>
    <row r="109" spans="1:7" ht="31.5" x14ac:dyDescent="0.25">
      <c r="A109" s="44" t="s">
        <v>136</v>
      </c>
      <c r="B109" s="45" t="s">
        <v>97</v>
      </c>
      <c r="C109" s="45" t="s">
        <v>195</v>
      </c>
      <c r="D109" s="47" t="s">
        <v>111</v>
      </c>
      <c r="E109" s="45" t="s">
        <v>228</v>
      </c>
      <c r="F109" s="47">
        <v>200</v>
      </c>
      <c r="G109" s="51">
        <v>2179031</v>
      </c>
    </row>
    <row r="110" spans="1:7" ht="15.75" x14ac:dyDescent="0.25">
      <c r="A110" s="41" t="s">
        <v>229</v>
      </c>
      <c r="B110" s="42" t="s">
        <v>97</v>
      </c>
      <c r="C110" s="42">
        <v>10</v>
      </c>
      <c r="D110" s="42"/>
      <c r="E110" s="42"/>
      <c r="F110" s="42"/>
      <c r="G110" s="43">
        <f t="shared" ref="G110:G115" si="1">G111</f>
        <v>205859.4</v>
      </c>
    </row>
    <row r="111" spans="1:7" ht="15.75" x14ac:dyDescent="0.25">
      <c r="A111" s="44" t="s">
        <v>230</v>
      </c>
      <c r="B111" s="45" t="s">
        <v>97</v>
      </c>
      <c r="C111" s="45">
        <v>10</v>
      </c>
      <c r="D111" s="45" t="s">
        <v>99</v>
      </c>
      <c r="E111" s="45"/>
      <c r="F111" s="45"/>
      <c r="G111" s="12">
        <f t="shared" si="1"/>
        <v>205859.4</v>
      </c>
    </row>
    <row r="112" spans="1:7" ht="47.25" x14ac:dyDescent="0.25">
      <c r="A112" s="46" t="s">
        <v>231</v>
      </c>
      <c r="B112" s="45" t="s">
        <v>97</v>
      </c>
      <c r="C112" s="45">
        <v>10</v>
      </c>
      <c r="D112" s="45" t="s">
        <v>99</v>
      </c>
      <c r="E112" s="45" t="s">
        <v>232</v>
      </c>
      <c r="F112" s="47"/>
      <c r="G112" s="12">
        <f t="shared" si="1"/>
        <v>205859.4</v>
      </c>
    </row>
    <row r="113" spans="1:7" ht="63" x14ac:dyDescent="0.25">
      <c r="A113" s="48" t="s">
        <v>233</v>
      </c>
      <c r="B113" s="45" t="s">
        <v>97</v>
      </c>
      <c r="C113" s="45">
        <v>10</v>
      </c>
      <c r="D113" s="45" t="s">
        <v>99</v>
      </c>
      <c r="E113" s="45" t="s">
        <v>234</v>
      </c>
      <c r="F113" s="47"/>
      <c r="G113" s="12">
        <f t="shared" si="1"/>
        <v>205859.4</v>
      </c>
    </row>
    <row r="114" spans="1:7" ht="31.5" x14ac:dyDescent="0.25">
      <c r="A114" s="48" t="s">
        <v>235</v>
      </c>
      <c r="B114" s="45" t="s">
        <v>97</v>
      </c>
      <c r="C114" s="45">
        <v>10</v>
      </c>
      <c r="D114" s="45" t="s">
        <v>99</v>
      </c>
      <c r="E114" s="45" t="s">
        <v>236</v>
      </c>
      <c r="F114" s="47"/>
      <c r="G114" s="12">
        <f t="shared" si="1"/>
        <v>205859.4</v>
      </c>
    </row>
    <row r="115" spans="1:7" ht="31.5" x14ac:dyDescent="0.25">
      <c r="A115" s="48" t="s">
        <v>237</v>
      </c>
      <c r="B115" s="45" t="s">
        <v>97</v>
      </c>
      <c r="C115" s="45">
        <v>10</v>
      </c>
      <c r="D115" s="45" t="s">
        <v>99</v>
      </c>
      <c r="E115" s="45" t="s">
        <v>238</v>
      </c>
      <c r="F115" s="47"/>
      <c r="G115" s="12">
        <f t="shared" si="1"/>
        <v>205859.4</v>
      </c>
    </row>
    <row r="116" spans="1:7" ht="15.75" x14ac:dyDescent="0.25">
      <c r="A116" s="48" t="s">
        <v>153</v>
      </c>
      <c r="B116" s="45" t="s">
        <v>97</v>
      </c>
      <c r="C116" s="45">
        <v>10</v>
      </c>
      <c r="D116" s="45" t="s">
        <v>99</v>
      </c>
      <c r="E116" s="45" t="s">
        <v>238</v>
      </c>
      <c r="F116" s="47">
        <v>300</v>
      </c>
      <c r="G116" s="51">
        <v>205859.4</v>
      </c>
    </row>
    <row r="117" spans="1:7" ht="15.75" x14ac:dyDescent="0.25">
      <c r="A117" s="41" t="s">
        <v>239</v>
      </c>
      <c r="B117" s="42" t="s">
        <v>97</v>
      </c>
      <c r="C117" s="42">
        <v>11</v>
      </c>
      <c r="D117" s="42" t="s">
        <v>100</v>
      </c>
      <c r="E117" s="42"/>
      <c r="F117" s="42"/>
      <c r="G117" s="43">
        <f t="shared" ref="G117:G122" si="2">G118</f>
        <v>10000</v>
      </c>
    </row>
    <row r="118" spans="1:7" ht="15.75" x14ac:dyDescent="0.25">
      <c r="A118" s="44" t="s">
        <v>240</v>
      </c>
      <c r="B118" s="45" t="s">
        <v>97</v>
      </c>
      <c r="C118" s="45">
        <v>11</v>
      </c>
      <c r="D118" s="45" t="s">
        <v>102</v>
      </c>
      <c r="E118" s="45"/>
      <c r="F118" s="45"/>
      <c r="G118" s="12">
        <f t="shared" si="2"/>
        <v>10000</v>
      </c>
    </row>
    <row r="119" spans="1:7" ht="63" x14ac:dyDescent="0.25">
      <c r="A119" s="46" t="s">
        <v>65</v>
      </c>
      <c r="B119" s="45" t="s">
        <v>97</v>
      </c>
      <c r="C119" s="45">
        <v>11</v>
      </c>
      <c r="D119" s="45" t="s">
        <v>102</v>
      </c>
      <c r="E119" s="45" t="s">
        <v>241</v>
      </c>
      <c r="F119" s="47"/>
      <c r="G119" s="12">
        <f t="shared" si="2"/>
        <v>10000</v>
      </c>
    </row>
    <row r="120" spans="1:7" ht="94.5" x14ac:dyDescent="0.25">
      <c r="A120" s="46" t="s">
        <v>242</v>
      </c>
      <c r="B120" s="45" t="s">
        <v>97</v>
      </c>
      <c r="C120" s="45">
        <v>11</v>
      </c>
      <c r="D120" s="45" t="s">
        <v>102</v>
      </c>
      <c r="E120" s="45" t="s">
        <v>243</v>
      </c>
      <c r="F120" s="47"/>
      <c r="G120" s="12">
        <f t="shared" si="2"/>
        <v>10000</v>
      </c>
    </row>
    <row r="121" spans="1:7" ht="63" x14ac:dyDescent="0.25">
      <c r="A121" s="46" t="s">
        <v>244</v>
      </c>
      <c r="B121" s="45" t="s">
        <v>97</v>
      </c>
      <c r="C121" s="45">
        <v>11</v>
      </c>
      <c r="D121" s="45" t="s">
        <v>102</v>
      </c>
      <c r="E121" s="45" t="s">
        <v>245</v>
      </c>
      <c r="F121" s="45"/>
      <c r="G121" s="12">
        <f t="shared" si="2"/>
        <v>10000</v>
      </c>
    </row>
    <row r="122" spans="1:7" ht="63" x14ac:dyDescent="0.25">
      <c r="A122" s="46" t="s">
        <v>246</v>
      </c>
      <c r="B122" s="45" t="s">
        <v>97</v>
      </c>
      <c r="C122" s="45">
        <v>11</v>
      </c>
      <c r="D122" s="45" t="s">
        <v>102</v>
      </c>
      <c r="E122" s="45" t="s">
        <v>247</v>
      </c>
      <c r="F122" s="47"/>
      <c r="G122" s="12">
        <f t="shared" si="2"/>
        <v>10000</v>
      </c>
    </row>
    <row r="123" spans="1:7" ht="32.25" thickBot="1" x14ac:dyDescent="0.3">
      <c r="A123" s="66" t="s">
        <v>136</v>
      </c>
      <c r="B123" s="67" t="s">
        <v>97</v>
      </c>
      <c r="C123" s="67" t="s">
        <v>248</v>
      </c>
      <c r="D123" s="68" t="s">
        <v>102</v>
      </c>
      <c r="E123" s="67" t="s">
        <v>247</v>
      </c>
      <c r="F123" s="68">
        <v>200</v>
      </c>
      <c r="G123" s="69">
        <v>10000</v>
      </c>
    </row>
  </sheetData>
  <mergeCells count="8">
    <mergeCell ref="A8:G8"/>
    <mergeCell ref="A10:G10"/>
    <mergeCell ref="A1:G1"/>
    <mergeCell ref="A2:G2"/>
    <mergeCell ref="A3:G3"/>
    <mergeCell ref="A4:G4"/>
    <mergeCell ref="A5:G5"/>
    <mergeCell ref="A7:G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6BF4A8-0586-446F-B15C-365BAFC50DE3}">
  <dimension ref="A1:H106"/>
  <sheetViews>
    <sheetView topLeftCell="A7" workbookViewId="0">
      <selection activeCell="H15" sqref="H15"/>
    </sheetView>
  </sheetViews>
  <sheetFormatPr defaultRowHeight="15" x14ac:dyDescent="0.25"/>
  <cols>
    <col min="1" max="1" width="62" style="70" customWidth="1"/>
    <col min="2" max="2" width="7.42578125" style="36" bestFit="1" customWidth="1"/>
    <col min="3" max="3" width="3.85546875" style="36" bestFit="1" customWidth="1"/>
    <col min="4" max="4" width="4.42578125" style="36" bestFit="1" customWidth="1"/>
    <col min="5" max="5" width="17.28515625" style="36" customWidth="1"/>
    <col min="6" max="6" width="5.140625" style="36" bestFit="1" customWidth="1"/>
    <col min="7" max="7" width="17.7109375" style="36" customWidth="1"/>
    <col min="8" max="8" width="17.7109375" style="37" customWidth="1"/>
  </cols>
  <sheetData>
    <row r="1" spans="1:8" ht="15.75" x14ac:dyDescent="0.25">
      <c r="A1" s="83" t="s">
        <v>249</v>
      </c>
      <c r="B1" s="83"/>
      <c r="C1" s="83"/>
      <c r="D1" s="83"/>
      <c r="E1" s="83"/>
      <c r="F1" s="83"/>
      <c r="G1" s="83"/>
      <c r="H1" s="83"/>
    </row>
    <row r="2" spans="1:8" ht="15.75" x14ac:dyDescent="0.25">
      <c r="A2" s="83" t="s">
        <v>80</v>
      </c>
      <c r="B2" s="83"/>
      <c r="C2" s="83"/>
      <c r="D2" s="83"/>
      <c r="E2" s="83"/>
      <c r="F2" s="83"/>
      <c r="G2" s="83"/>
      <c r="H2" s="83"/>
    </row>
    <row r="3" spans="1:8" ht="15.75" x14ac:dyDescent="0.25">
      <c r="A3" s="83" t="s">
        <v>81</v>
      </c>
      <c r="B3" s="83"/>
      <c r="C3" s="83"/>
      <c r="D3" s="83"/>
      <c r="E3" s="83"/>
      <c r="F3" s="83"/>
      <c r="G3" s="83"/>
      <c r="H3" s="83"/>
    </row>
    <row r="4" spans="1:8" ht="15.75" x14ac:dyDescent="0.25">
      <c r="A4" s="83" t="s">
        <v>82</v>
      </c>
      <c r="B4" s="83"/>
      <c r="C4" s="83"/>
      <c r="D4" s="83"/>
      <c r="E4" s="83"/>
      <c r="F4" s="83"/>
      <c r="G4" s="83"/>
      <c r="H4" s="83"/>
    </row>
    <row r="5" spans="1:8" ht="15.75" x14ac:dyDescent="0.25">
      <c r="A5" s="83" t="s">
        <v>83</v>
      </c>
      <c r="B5" s="83"/>
      <c r="C5" s="83"/>
      <c r="D5" s="83"/>
      <c r="E5" s="83"/>
      <c r="F5" s="83"/>
      <c r="G5" s="83"/>
      <c r="H5" s="83"/>
    </row>
    <row r="6" spans="1:8" ht="15.75" x14ac:dyDescent="0.25">
      <c r="A6" s="35"/>
    </row>
    <row r="7" spans="1:8" ht="20.25" x14ac:dyDescent="0.3">
      <c r="A7" s="81" t="s">
        <v>84</v>
      </c>
      <c r="B7" s="81"/>
      <c r="C7" s="81"/>
      <c r="D7" s="81"/>
      <c r="E7" s="81"/>
      <c r="F7" s="81"/>
      <c r="G7" s="81"/>
      <c r="H7" s="81"/>
    </row>
    <row r="8" spans="1:8" ht="20.25" x14ac:dyDescent="0.3">
      <c r="A8" s="81" t="s">
        <v>250</v>
      </c>
      <c r="B8" s="81"/>
      <c r="C8" s="81"/>
      <c r="D8" s="81"/>
      <c r="E8" s="81"/>
      <c r="F8" s="81"/>
      <c r="G8" s="81"/>
      <c r="H8" s="81"/>
    </row>
    <row r="9" spans="1:8" x14ac:dyDescent="0.25">
      <c r="A9" s="38" t="s">
        <v>86</v>
      </c>
    </row>
    <row r="10" spans="1:8" ht="16.5" thickBot="1" x14ac:dyDescent="0.3">
      <c r="A10" s="82" t="s">
        <v>87</v>
      </c>
      <c r="B10" s="82"/>
      <c r="C10" s="82"/>
      <c r="D10" s="82"/>
      <c r="E10" s="82"/>
      <c r="F10" s="82"/>
      <c r="G10" s="82"/>
      <c r="H10" s="82"/>
    </row>
    <row r="11" spans="1:8" ht="31.5" x14ac:dyDescent="0.25">
      <c r="A11" s="71" t="s">
        <v>88</v>
      </c>
      <c r="B11" s="72" t="s">
        <v>89</v>
      </c>
      <c r="C11" s="72" t="s">
        <v>90</v>
      </c>
      <c r="D11" s="72" t="s">
        <v>91</v>
      </c>
      <c r="E11" s="72" t="s">
        <v>92</v>
      </c>
      <c r="F11" s="72" t="s">
        <v>93</v>
      </c>
      <c r="G11" s="73" t="s">
        <v>251</v>
      </c>
      <c r="H11" s="74" t="s">
        <v>252</v>
      </c>
    </row>
    <row r="12" spans="1:8" ht="15.75" x14ac:dyDescent="0.25">
      <c r="A12" s="41" t="s">
        <v>95</v>
      </c>
      <c r="B12" s="42"/>
      <c r="C12" s="42"/>
      <c r="D12" s="42"/>
      <c r="E12" s="42"/>
      <c r="F12" s="42"/>
      <c r="G12" s="75">
        <f>G13</f>
        <v>13909860</v>
      </c>
      <c r="H12" s="43">
        <f>H13</f>
        <v>13733303</v>
      </c>
    </row>
    <row r="13" spans="1:8" ht="31.5" x14ac:dyDescent="0.25">
      <c r="A13" s="41" t="s">
        <v>96</v>
      </c>
      <c r="B13" s="42" t="s">
        <v>97</v>
      </c>
      <c r="C13" s="42"/>
      <c r="D13" s="42"/>
      <c r="E13" s="42"/>
      <c r="F13" s="42"/>
      <c r="G13" s="75">
        <f>G15+G49+G55+G68+G75+G93+G100+G14</f>
        <v>13909860</v>
      </c>
      <c r="H13" s="75">
        <f>H15+H49+H55+H68+H75+H93+H100+H14</f>
        <v>13733303</v>
      </c>
    </row>
    <row r="14" spans="1:8" ht="15.75" x14ac:dyDescent="0.25">
      <c r="A14" s="41" t="s">
        <v>253</v>
      </c>
      <c r="B14" s="42" t="s">
        <v>97</v>
      </c>
      <c r="C14" s="42" t="s">
        <v>100</v>
      </c>
      <c r="D14" s="42" t="s">
        <v>100</v>
      </c>
      <c r="E14" s="42" t="s">
        <v>254</v>
      </c>
      <c r="F14" s="42" t="s">
        <v>255</v>
      </c>
      <c r="G14" s="75">
        <v>342109.72</v>
      </c>
      <c r="H14" s="43">
        <v>674946.85</v>
      </c>
    </row>
    <row r="15" spans="1:8" ht="15.75" x14ac:dyDescent="0.25">
      <c r="A15" s="41" t="s">
        <v>98</v>
      </c>
      <c r="B15" s="42" t="s">
        <v>97</v>
      </c>
      <c r="C15" s="42" t="s">
        <v>99</v>
      </c>
      <c r="D15" s="42" t="s">
        <v>100</v>
      </c>
      <c r="E15" s="42"/>
      <c r="F15" s="42"/>
      <c r="G15" s="75">
        <f>G16+G21+G26</f>
        <v>9447419.879999999</v>
      </c>
      <c r="H15" s="43">
        <f>H16+H21+H26</f>
        <v>8929130.75</v>
      </c>
    </row>
    <row r="16" spans="1:8" ht="31.5" x14ac:dyDescent="0.25">
      <c r="A16" s="44" t="s">
        <v>101</v>
      </c>
      <c r="B16" s="45" t="s">
        <v>97</v>
      </c>
      <c r="C16" s="45" t="s">
        <v>99</v>
      </c>
      <c r="D16" s="45" t="s">
        <v>102</v>
      </c>
      <c r="E16" s="45"/>
      <c r="F16" s="45"/>
      <c r="G16" s="11">
        <f t="shared" ref="G16:H19" si="0">G17</f>
        <v>790962.5</v>
      </c>
      <c r="H16" s="12">
        <f t="shared" si="0"/>
        <v>790962.5</v>
      </c>
    </row>
    <row r="17" spans="1:8" ht="31.5" x14ac:dyDescent="0.25">
      <c r="A17" s="46" t="s">
        <v>103</v>
      </c>
      <c r="B17" s="45" t="s">
        <v>97</v>
      </c>
      <c r="C17" s="45" t="s">
        <v>99</v>
      </c>
      <c r="D17" s="45" t="s">
        <v>102</v>
      </c>
      <c r="E17" s="47" t="s">
        <v>104</v>
      </c>
      <c r="F17" s="45"/>
      <c r="G17" s="11">
        <f t="shared" si="0"/>
        <v>790962.5</v>
      </c>
      <c r="H17" s="12">
        <f t="shared" si="0"/>
        <v>790962.5</v>
      </c>
    </row>
    <row r="18" spans="1:8" ht="15.75" x14ac:dyDescent="0.25">
      <c r="A18" s="44" t="s">
        <v>105</v>
      </c>
      <c r="B18" s="45" t="s">
        <v>97</v>
      </c>
      <c r="C18" s="45" t="s">
        <v>99</v>
      </c>
      <c r="D18" s="45" t="s">
        <v>102</v>
      </c>
      <c r="E18" s="47" t="s">
        <v>106</v>
      </c>
      <c r="F18" s="45"/>
      <c r="G18" s="11">
        <f t="shared" si="0"/>
        <v>790962.5</v>
      </c>
      <c r="H18" s="12">
        <f t="shared" si="0"/>
        <v>790962.5</v>
      </c>
    </row>
    <row r="19" spans="1:8" ht="31.5" x14ac:dyDescent="0.25">
      <c r="A19" s="48" t="s">
        <v>107</v>
      </c>
      <c r="B19" s="45" t="s">
        <v>97</v>
      </c>
      <c r="C19" s="45" t="s">
        <v>99</v>
      </c>
      <c r="D19" s="45" t="s">
        <v>102</v>
      </c>
      <c r="E19" s="47" t="s">
        <v>108</v>
      </c>
      <c r="F19" s="45"/>
      <c r="G19" s="11">
        <f t="shared" si="0"/>
        <v>790962.5</v>
      </c>
      <c r="H19" s="12">
        <f t="shared" si="0"/>
        <v>790962.5</v>
      </c>
    </row>
    <row r="20" spans="1:8" ht="78.75" x14ac:dyDescent="0.25">
      <c r="A20" s="48" t="s">
        <v>109</v>
      </c>
      <c r="B20" s="45" t="s">
        <v>97</v>
      </c>
      <c r="C20" s="45" t="s">
        <v>99</v>
      </c>
      <c r="D20" s="45" t="s">
        <v>102</v>
      </c>
      <c r="E20" s="47" t="s">
        <v>108</v>
      </c>
      <c r="F20" s="45">
        <v>100</v>
      </c>
      <c r="G20" s="76">
        <v>790962.5</v>
      </c>
      <c r="H20" s="51">
        <v>790962.5</v>
      </c>
    </row>
    <row r="21" spans="1:8" ht="47.25" x14ac:dyDescent="0.25">
      <c r="A21" s="44" t="s">
        <v>119</v>
      </c>
      <c r="B21" s="45" t="s">
        <v>97</v>
      </c>
      <c r="C21" s="45" t="s">
        <v>99</v>
      </c>
      <c r="D21" s="45" t="s">
        <v>120</v>
      </c>
      <c r="E21" s="45"/>
      <c r="F21" s="45"/>
      <c r="G21" s="11">
        <f>G22</f>
        <v>2236844.21</v>
      </c>
      <c r="H21" s="12">
        <f>H22</f>
        <v>2236844.21</v>
      </c>
    </row>
    <row r="22" spans="1:8" ht="15.75" x14ac:dyDescent="0.25">
      <c r="A22" s="46" t="s">
        <v>121</v>
      </c>
      <c r="B22" s="45" t="s">
        <v>97</v>
      </c>
      <c r="C22" s="45" t="s">
        <v>99</v>
      </c>
      <c r="D22" s="45" t="s">
        <v>120</v>
      </c>
      <c r="E22" s="47" t="s">
        <v>122</v>
      </c>
      <c r="F22" s="45"/>
      <c r="G22" s="11">
        <f t="shared" ref="G22:H23" si="1">G23</f>
        <v>2236844.21</v>
      </c>
      <c r="H22" s="12">
        <f t="shared" si="1"/>
        <v>2236844.21</v>
      </c>
    </row>
    <row r="23" spans="1:8" ht="31.5" x14ac:dyDescent="0.25">
      <c r="A23" s="50" t="s">
        <v>123</v>
      </c>
      <c r="B23" s="45" t="s">
        <v>97</v>
      </c>
      <c r="C23" s="45" t="s">
        <v>99</v>
      </c>
      <c r="D23" s="45" t="s">
        <v>120</v>
      </c>
      <c r="E23" s="47" t="s">
        <v>124</v>
      </c>
      <c r="F23" s="45"/>
      <c r="G23" s="11">
        <f t="shared" si="1"/>
        <v>2236844.21</v>
      </c>
      <c r="H23" s="12">
        <f t="shared" si="1"/>
        <v>2236844.21</v>
      </c>
    </row>
    <row r="24" spans="1:8" ht="31.5" x14ac:dyDescent="0.25">
      <c r="A24" s="48" t="s">
        <v>107</v>
      </c>
      <c r="B24" s="45" t="s">
        <v>97</v>
      </c>
      <c r="C24" s="45" t="s">
        <v>99</v>
      </c>
      <c r="D24" s="45" t="s">
        <v>120</v>
      </c>
      <c r="E24" s="47" t="s">
        <v>125</v>
      </c>
      <c r="F24" s="45"/>
      <c r="G24" s="11">
        <f>G25</f>
        <v>2236844.21</v>
      </c>
      <c r="H24" s="11">
        <f>H25</f>
        <v>2236844.21</v>
      </c>
    </row>
    <row r="25" spans="1:8" ht="78.75" x14ac:dyDescent="0.25">
      <c r="A25" s="50" t="s">
        <v>109</v>
      </c>
      <c r="B25" s="45" t="s">
        <v>97</v>
      </c>
      <c r="C25" s="45" t="s">
        <v>99</v>
      </c>
      <c r="D25" s="45" t="s">
        <v>120</v>
      </c>
      <c r="E25" s="47" t="s">
        <v>125</v>
      </c>
      <c r="F25" s="45">
        <v>100</v>
      </c>
      <c r="G25" s="76">
        <v>2236844.21</v>
      </c>
      <c r="H25" s="51">
        <v>2236844.21</v>
      </c>
    </row>
    <row r="26" spans="1:8" ht="15.75" x14ac:dyDescent="0.25">
      <c r="A26" s="44" t="s">
        <v>128</v>
      </c>
      <c r="B26" s="45" t="s">
        <v>97</v>
      </c>
      <c r="C26" s="45" t="s">
        <v>99</v>
      </c>
      <c r="D26" s="45">
        <v>13</v>
      </c>
      <c r="E26" s="45"/>
      <c r="F26" s="45"/>
      <c r="G26" s="11">
        <f>G27+G34+G39+G45</f>
        <v>6419613.1699999999</v>
      </c>
      <c r="H26" s="12">
        <f>H27+H34+H39+H45</f>
        <v>5901324.04</v>
      </c>
    </row>
    <row r="27" spans="1:8" ht="47.25" x14ac:dyDescent="0.25">
      <c r="A27" s="44" t="s">
        <v>51</v>
      </c>
      <c r="B27" s="45" t="s">
        <v>97</v>
      </c>
      <c r="C27" s="45" t="s">
        <v>99</v>
      </c>
      <c r="D27" s="45">
        <v>13</v>
      </c>
      <c r="E27" s="45" t="s">
        <v>129</v>
      </c>
      <c r="F27" s="45"/>
      <c r="G27" s="11">
        <f>G28</f>
        <v>100000</v>
      </c>
      <c r="H27" s="12">
        <f>H28</f>
        <v>100000</v>
      </c>
    </row>
    <row r="28" spans="1:8" ht="78.75" x14ac:dyDescent="0.25">
      <c r="A28" s="44" t="s">
        <v>130</v>
      </c>
      <c r="B28" s="45" t="s">
        <v>97</v>
      </c>
      <c r="C28" s="45" t="s">
        <v>99</v>
      </c>
      <c r="D28" s="45">
        <v>13</v>
      </c>
      <c r="E28" s="45" t="s">
        <v>131</v>
      </c>
      <c r="F28" s="45"/>
      <c r="G28" s="11">
        <f>G29</f>
        <v>100000</v>
      </c>
      <c r="H28" s="12">
        <f>H29</f>
        <v>100000</v>
      </c>
    </row>
    <row r="29" spans="1:8" ht="31.5" x14ac:dyDescent="0.25">
      <c r="A29" s="44" t="s">
        <v>132</v>
      </c>
      <c r="B29" s="45" t="s">
        <v>97</v>
      </c>
      <c r="C29" s="45" t="s">
        <v>99</v>
      </c>
      <c r="D29" s="45">
        <v>13</v>
      </c>
      <c r="E29" s="45" t="s">
        <v>133</v>
      </c>
      <c r="F29" s="45"/>
      <c r="G29" s="11">
        <f>G30+G32</f>
        <v>100000</v>
      </c>
      <c r="H29" s="12">
        <f>H30+H32</f>
        <v>100000</v>
      </c>
    </row>
    <row r="30" spans="1:8" ht="15.75" x14ac:dyDescent="0.25">
      <c r="A30" s="44" t="s">
        <v>134</v>
      </c>
      <c r="B30" s="45" t="s">
        <v>97</v>
      </c>
      <c r="C30" s="45" t="s">
        <v>99</v>
      </c>
      <c r="D30" s="45">
        <v>13</v>
      </c>
      <c r="E30" s="45" t="s">
        <v>135</v>
      </c>
      <c r="F30" s="45"/>
      <c r="G30" s="11">
        <f>G31</f>
        <v>50000</v>
      </c>
      <c r="H30" s="12">
        <f>H31</f>
        <v>50000</v>
      </c>
    </row>
    <row r="31" spans="1:8" ht="31.5" x14ac:dyDescent="0.25">
      <c r="A31" s="48" t="s">
        <v>136</v>
      </c>
      <c r="B31" s="45" t="s">
        <v>97</v>
      </c>
      <c r="C31" s="45" t="s">
        <v>99</v>
      </c>
      <c r="D31" s="45">
        <v>13</v>
      </c>
      <c r="E31" s="47" t="s">
        <v>135</v>
      </c>
      <c r="F31" s="45">
        <v>200</v>
      </c>
      <c r="G31" s="76">
        <v>50000</v>
      </c>
      <c r="H31" s="51">
        <v>50000</v>
      </c>
    </row>
    <row r="32" spans="1:8" ht="15.75" x14ac:dyDescent="0.25">
      <c r="A32" s="44" t="s">
        <v>137</v>
      </c>
      <c r="B32" s="45" t="s">
        <v>97</v>
      </c>
      <c r="C32" s="45" t="s">
        <v>99</v>
      </c>
      <c r="D32" s="45">
        <v>13</v>
      </c>
      <c r="E32" s="45" t="s">
        <v>138</v>
      </c>
      <c r="F32" s="45"/>
      <c r="G32" s="11">
        <f>G33</f>
        <v>50000</v>
      </c>
      <c r="H32" s="12">
        <f>H33</f>
        <v>50000</v>
      </c>
    </row>
    <row r="33" spans="1:8" ht="31.5" x14ac:dyDescent="0.25">
      <c r="A33" s="48" t="s">
        <v>136</v>
      </c>
      <c r="B33" s="45" t="s">
        <v>97</v>
      </c>
      <c r="C33" s="45" t="s">
        <v>99</v>
      </c>
      <c r="D33" s="45">
        <v>13</v>
      </c>
      <c r="E33" s="47" t="s">
        <v>138</v>
      </c>
      <c r="F33" s="45">
        <v>200</v>
      </c>
      <c r="G33" s="76">
        <v>50000</v>
      </c>
      <c r="H33" s="51">
        <v>50000</v>
      </c>
    </row>
    <row r="34" spans="1:8" ht="63" x14ac:dyDescent="0.25">
      <c r="A34" s="44" t="s">
        <v>256</v>
      </c>
      <c r="B34" s="45" t="s">
        <v>97</v>
      </c>
      <c r="C34" s="45" t="s">
        <v>99</v>
      </c>
      <c r="D34" s="45">
        <v>13</v>
      </c>
      <c r="E34" s="45" t="s">
        <v>140</v>
      </c>
      <c r="F34" s="45"/>
      <c r="G34" s="11">
        <f t="shared" ref="G34:H37" si="2">G35</f>
        <v>1000</v>
      </c>
      <c r="H34" s="12">
        <f t="shared" si="2"/>
        <v>1000</v>
      </c>
    </row>
    <row r="35" spans="1:8" ht="94.5" x14ac:dyDescent="0.25">
      <c r="A35" s="44" t="s">
        <v>257</v>
      </c>
      <c r="B35" s="45" t="s">
        <v>97</v>
      </c>
      <c r="C35" s="45" t="s">
        <v>99</v>
      </c>
      <c r="D35" s="45">
        <v>13</v>
      </c>
      <c r="E35" s="45" t="s">
        <v>142</v>
      </c>
      <c r="F35" s="45"/>
      <c r="G35" s="11">
        <f t="shared" si="2"/>
        <v>1000</v>
      </c>
      <c r="H35" s="12">
        <f t="shared" si="2"/>
        <v>1000</v>
      </c>
    </row>
    <row r="36" spans="1:8" ht="110.25" x14ac:dyDescent="0.25">
      <c r="A36" s="44" t="s">
        <v>143</v>
      </c>
      <c r="B36" s="45" t="s">
        <v>97</v>
      </c>
      <c r="C36" s="45" t="s">
        <v>99</v>
      </c>
      <c r="D36" s="45">
        <v>13</v>
      </c>
      <c r="E36" s="45" t="s">
        <v>144</v>
      </c>
      <c r="F36" s="45"/>
      <c r="G36" s="11">
        <f t="shared" si="2"/>
        <v>1000</v>
      </c>
      <c r="H36" s="12">
        <f t="shared" si="2"/>
        <v>1000</v>
      </c>
    </row>
    <row r="37" spans="1:8" ht="31.5" x14ac:dyDescent="0.25">
      <c r="A37" s="44" t="s">
        <v>145</v>
      </c>
      <c r="B37" s="45" t="s">
        <v>97</v>
      </c>
      <c r="C37" s="45" t="s">
        <v>99</v>
      </c>
      <c r="D37" s="45">
        <v>13</v>
      </c>
      <c r="E37" s="45" t="s">
        <v>146</v>
      </c>
      <c r="F37" s="45"/>
      <c r="G37" s="11">
        <f t="shared" si="2"/>
        <v>1000</v>
      </c>
      <c r="H37" s="12">
        <f t="shared" si="2"/>
        <v>1000</v>
      </c>
    </row>
    <row r="38" spans="1:8" ht="31.5" x14ac:dyDescent="0.25">
      <c r="A38" s="48" t="s">
        <v>136</v>
      </c>
      <c r="B38" s="45" t="s">
        <v>97</v>
      </c>
      <c r="C38" s="45" t="s">
        <v>99</v>
      </c>
      <c r="D38" s="45">
        <v>13</v>
      </c>
      <c r="E38" s="47" t="s">
        <v>146</v>
      </c>
      <c r="F38" s="45">
        <v>200</v>
      </c>
      <c r="G38" s="76">
        <v>1000</v>
      </c>
      <c r="H38" s="51">
        <v>1000</v>
      </c>
    </row>
    <row r="39" spans="1:8" ht="31.5" x14ac:dyDescent="0.25">
      <c r="A39" s="44" t="s">
        <v>147</v>
      </c>
      <c r="B39" s="45" t="s">
        <v>97</v>
      </c>
      <c r="C39" s="45" t="s">
        <v>99</v>
      </c>
      <c r="D39" s="45">
        <v>13</v>
      </c>
      <c r="E39" s="45" t="s">
        <v>148</v>
      </c>
      <c r="F39" s="47"/>
      <c r="G39" s="11">
        <f>G40</f>
        <v>6168613.1699999999</v>
      </c>
      <c r="H39" s="12">
        <f>H40</f>
        <v>5650324.04</v>
      </c>
    </row>
    <row r="40" spans="1:8" ht="31.5" x14ac:dyDescent="0.25">
      <c r="A40" s="44" t="s">
        <v>149</v>
      </c>
      <c r="B40" s="45" t="s">
        <v>97</v>
      </c>
      <c r="C40" s="45" t="s">
        <v>99</v>
      </c>
      <c r="D40" s="45">
        <v>13</v>
      </c>
      <c r="E40" s="45" t="s">
        <v>150</v>
      </c>
      <c r="F40" s="52"/>
      <c r="G40" s="11">
        <f>G41</f>
        <v>6168613.1699999999</v>
      </c>
      <c r="H40" s="12">
        <f>H41</f>
        <v>5650324.04</v>
      </c>
    </row>
    <row r="41" spans="1:8" ht="31.5" x14ac:dyDescent="0.25">
      <c r="A41" s="44" t="s">
        <v>151</v>
      </c>
      <c r="B41" s="45" t="s">
        <v>97</v>
      </c>
      <c r="C41" s="45" t="s">
        <v>99</v>
      </c>
      <c r="D41" s="45">
        <v>13</v>
      </c>
      <c r="E41" s="45" t="s">
        <v>152</v>
      </c>
      <c r="F41" s="47"/>
      <c r="G41" s="11">
        <f>G42+G43+G44</f>
        <v>6168613.1699999999</v>
      </c>
      <c r="H41" s="12">
        <f>H42+H43+H44</f>
        <v>5650324.04</v>
      </c>
    </row>
    <row r="42" spans="1:8" ht="31.5" x14ac:dyDescent="0.25">
      <c r="A42" s="50" t="s">
        <v>136</v>
      </c>
      <c r="B42" s="45" t="s">
        <v>97</v>
      </c>
      <c r="C42" s="45" t="s">
        <v>99</v>
      </c>
      <c r="D42" s="45">
        <v>13</v>
      </c>
      <c r="E42" s="45" t="s">
        <v>152</v>
      </c>
      <c r="F42" s="45">
        <v>200</v>
      </c>
      <c r="G42" s="76">
        <v>2163000</v>
      </c>
      <c r="H42" s="51">
        <v>2163000</v>
      </c>
    </row>
    <row r="43" spans="1:8" ht="15.75" x14ac:dyDescent="0.25">
      <c r="A43" s="50" t="s">
        <v>153</v>
      </c>
      <c r="B43" s="45" t="s">
        <v>97</v>
      </c>
      <c r="C43" s="45" t="s">
        <v>99</v>
      </c>
      <c r="D43" s="45">
        <v>13</v>
      </c>
      <c r="E43" s="45" t="s">
        <v>152</v>
      </c>
      <c r="F43" s="47">
        <v>300</v>
      </c>
      <c r="G43" s="76">
        <v>20000</v>
      </c>
      <c r="H43" s="51">
        <v>20000</v>
      </c>
    </row>
    <row r="44" spans="1:8" ht="15.75" x14ac:dyDescent="0.25">
      <c r="A44" s="50" t="s">
        <v>154</v>
      </c>
      <c r="B44" s="45" t="s">
        <v>97</v>
      </c>
      <c r="C44" s="45" t="s">
        <v>99</v>
      </c>
      <c r="D44" s="45">
        <v>13</v>
      </c>
      <c r="E44" s="45" t="s">
        <v>152</v>
      </c>
      <c r="F44" s="47">
        <v>800</v>
      </c>
      <c r="G44" s="76">
        <v>3985613.17</v>
      </c>
      <c r="H44" s="51">
        <v>3467324.04</v>
      </c>
    </row>
    <row r="45" spans="1:8" ht="31.5" x14ac:dyDescent="0.25">
      <c r="A45" s="50" t="s">
        <v>112</v>
      </c>
      <c r="B45" s="45" t="s">
        <v>97</v>
      </c>
      <c r="C45" s="45" t="s">
        <v>99</v>
      </c>
      <c r="D45" s="45">
        <v>13</v>
      </c>
      <c r="E45" s="45" t="s">
        <v>113</v>
      </c>
      <c r="F45" s="47"/>
      <c r="G45" s="11">
        <f t="shared" ref="G45:H47" si="3">G46</f>
        <v>150000</v>
      </c>
      <c r="H45" s="12">
        <f t="shared" si="3"/>
        <v>150000</v>
      </c>
    </row>
    <row r="46" spans="1:8" ht="15.75" x14ac:dyDescent="0.25">
      <c r="A46" s="50" t="s">
        <v>114</v>
      </c>
      <c r="B46" s="45" t="s">
        <v>97</v>
      </c>
      <c r="C46" s="45" t="s">
        <v>99</v>
      </c>
      <c r="D46" s="45">
        <v>13</v>
      </c>
      <c r="E46" s="45" t="s">
        <v>115</v>
      </c>
      <c r="F46" s="45"/>
      <c r="G46" s="11">
        <f t="shared" si="3"/>
        <v>150000</v>
      </c>
      <c r="H46" s="12">
        <f t="shared" si="3"/>
        <v>150000</v>
      </c>
    </row>
    <row r="47" spans="1:8" ht="31.5" x14ac:dyDescent="0.25">
      <c r="A47" s="50" t="s">
        <v>158</v>
      </c>
      <c r="B47" s="45" t="s">
        <v>97</v>
      </c>
      <c r="C47" s="45" t="s">
        <v>99</v>
      </c>
      <c r="D47" s="45">
        <v>13</v>
      </c>
      <c r="E47" s="45" t="s">
        <v>159</v>
      </c>
      <c r="F47" s="45"/>
      <c r="G47" s="11">
        <f t="shared" si="3"/>
        <v>150000</v>
      </c>
      <c r="H47" s="12">
        <f t="shared" si="3"/>
        <v>150000</v>
      </c>
    </row>
    <row r="48" spans="1:8" ht="31.5" x14ac:dyDescent="0.25">
      <c r="A48" s="50" t="s">
        <v>136</v>
      </c>
      <c r="B48" s="45" t="s">
        <v>97</v>
      </c>
      <c r="C48" s="45" t="s">
        <v>99</v>
      </c>
      <c r="D48" s="45">
        <v>13</v>
      </c>
      <c r="E48" s="45" t="s">
        <v>160</v>
      </c>
      <c r="F48" s="45">
        <v>200</v>
      </c>
      <c r="G48" s="76">
        <v>150000</v>
      </c>
      <c r="H48" s="51">
        <v>150000</v>
      </c>
    </row>
    <row r="49" spans="1:8" ht="15.75" x14ac:dyDescent="0.25">
      <c r="A49" s="41" t="s">
        <v>161</v>
      </c>
      <c r="B49" s="42" t="s">
        <v>97</v>
      </c>
      <c r="C49" s="42" t="s">
        <v>102</v>
      </c>
      <c r="D49" s="42" t="s">
        <v>100</v>
      </c>
      <c r="E49" s="42"/>
      <c r="F49" s="42"/>
      <c r="G49" s="75">
        <f t="shared" ref="G49:H53" si="4">G50</f>
        <v>225471</v>
      </c>
      <c r="H49" s="43">
        <f t="shared" si="4"/>
        <v>234366</v>
      </c>
    </row>
    <row r="50" spans="1:8" ht="15.75" x14ac:dyDescent="0.25">
      <c r="A50" s="44" t="s">
        <v>162</v>
      </c>
      <c r="B50" s="45" t="s">
        <v>97</v>
      </c>
      <c r="C50" s="45" t="s">
        <v>102</v>
      </c>
      <c r="D50" s="45" t="s">
        <v>111</v>
      </c>
      <c r="E50" s="45"/>
      <c r="F50" s="45"/>
      <c r="G50" s="11">
        <f t="shared" si="4"/>
        <v>225471</v>
      </c>
      <c r="H50" s="12">
        <f t="shared" si="4"/>
        <v>234366</v>
      </c>
    </row>
    <row r="51" spans="1:8" ht="31.5" x14ac:dyDescent="0.25">
      <c r="A51" s="50" t="s">
        <v>112</v>
      </c>
      <c r="B51" s="45" t="s">
        <v>97</v>
      </c>
      <c r="C51" s="45" t="s">
        <v>102</v>
      </c>
      <c r="D51" s="45" t="s">
        <v>111</v>
      </c>
      <c r="E51" s="45" t="s">
        <v>113</v>
      </c>
      <c r="F51" s="45"/>
      <c r="G51" s="11">
        <f t="shared" si="4"/>
        <v>225471</v>
      </c>
      <c r="H51" s="12">
        <f t="shared" si="4"/>
        <v>234366</v>
      </c>
    </row>
    <row r="52" spans="1:8" ht="15.75" x14ac:dyDescent="0.25">
      <c r="A52" s="50" t="s">
        <v>114</v>
      </c>
      <c r="B52" s="45" t="s">
        <v>97</v>
      </c>
      <c r="C52" s="47" t="s">
        <v>102</v>
      </c>
      <c r="D52" s="47" t="s">
        <v>111</v>
      </c>
      <c r="E52" s="45" t="s">
        <v>115</v>
      </c>
      <c r="F52" s="45"/>
      <c r="G52" s="11">
        <f t="shared" si="4"/>
        <v>225471</v>
      </c>
      <c r="H52" s="12">
        <f t="shared" si="4"/>
        <v>234366</v>
      </c>
    </row>
    <row r="53" spans="1:8" ht="31.5" x14ac:dyDescent="0.25">
      <c r="A53" s="50" t="s">
        <v>163</v>
      </c>
      <c r="B53" s="45" t="s">
        <v>97</v>
      </c>
      <c r="C53" s="45" t="s">
        <v>102</v>
      </c>
      <c r="D53" s="45" t="s">
        <v>111</v>
      </c>
      <c r="E53" s="45" t="s">
        <v>164</v>
      </c>
      <c r="F53" s="45"/>
      <c r="G53" s="11">
        <f t="shared" si="4"/>
        <v>225471</v>
      </c>
      <c r="H53" s="12">
        <f t="shared" si="4"/>
        <v>234366</v>
      </c>
    </row>
    <row r="54" spans="1:8" ht="78.75" x14ac:dyDescent="0.25">
      <c r="A54" s="50" t="s">
        <v>109</v>
      </c>
      <c r="B54" s="45" t="s">
        <v>97</v>
      </c>
      <c r="C54" s="45" t="s">
        <v>102</v>
      </c>
      <c r="D54" s="45" t="s">
        <v>111</v>
      </c>
      <c r="E54" s="45" t="s">
        <v>165</v>
      </c>
      <c r="F54" s="45">
        <v>100</v>
      </c>
      <c r="G54" s="76">
        <v>225471</v>
      </c>
      <c r="H54" s="51">
        <v>234366</v>
      </c>
    </row>
    <row r="55" spans="1:8" ht="31.5" x14ac:dyDescent="0.25">
      <c r="A55" s="41" t="s">
        <v>166</v>
      </c>
      <c r="B55" s="42" t="s">
        <v>97</v>
      </c>
      <c r="C55" s="42" t="s">
        <v>111</v>
      </c>
      <c r="D55" s="42" t="s">
        <v>100</v>
      </c>
      <c r="E55" s="42"/>
      <c r="F55" s="57"/>
      <c r="G55" s="75">
        <f>G56+G62</f>
        <v>419000</v>
      </c>
      <c r="H55" s="43">
        <f>H56+H62</f>
        <v>419000</v>
      </c>
    </row>
    <row r="56" spans="1:8" ht="31.5" x14ac:dyDescent="0.25">
      <c r="A56" s="44" t="s">
        <v>167</v>
      </c>
      <c r="B56" s="45" t="s">
        <v>97</v>
      </c>
      <c r="C56" s="45" t="s">
        <v>111</v>
      </c>
      <c r="D56" s="45" t="s">
        <v>168</v>
      </c>
      <c r="E56" s="45"/>
      <c r="F56" s="58"/>
      <c r="G56" s="11">
        <f t="shared" ref="G56:H60" si="5">G57</f>
        <v>400000</v>
      </c>
      <c r="H56" s="12">
        <f t="shared" si="5"/>
        <v>400000</v>
      </c>
    </row>
    <row r="57" spans="1:8" ht="78.75" x14ac:dyDescent="0.25">
      <c r="A57" s="44" t="s">
        <v>67</v>
      </c>
      <c r="B57" s="45" t="s">
        <v>97</v>
      </c>
      <c r="C57" s="45" t="s">
        <v>111</v>
      </c>
      <c r="D57" s="45" t="s">
        <v>168</v>
      </c>
      <c r="E57" s="45" t="s">
        <v>169</v>
      </c>
      <c r="F57" s="58"/>
      <c r="G57" s="11">
        <f t="shared" si="5"/>
        <v>400000</v>
      </c>
      <c r="H57" s="12">
        <f t="shared" si="5"/>
        <v>400000</v>
      </c>
    </row>
    <row r="58" spans="1:8" ht="110.25" x14ac:dyDescent="0.25">
      <c r="A58" s="48" t="s">
        <v>170</v>
      </c>
      <c r="B58" s="45" t="s">
        <v>97</v>
      </c>
      <c r="C58" s="45" t="s">
        <v>111</v>
      </c>
      <c r="D58" s="45" t="s">
        <v>168</v>
      </c>
      <c r="E58" s="45" t="s">
        <v>171</v>
      </c>
      <c r="F58" s="58"/>
      <c r="G58" s="11">
        <f t="shared" si="5"/>
        <v>400000</v>
      </c>
      <c r="H58" s="12">
        <f t="shared" si="5"/>
        <v>400000</v>
      </c>
    </row>
    <row r="59" spans="1:8" ht="47.25" x14ac:dyDescent="0.25">
      <c r="A59" s="46" t="s">
        <v>172</v>
      </c>
      <c r="B59" s="45" t="s">
        <v>97</v>
      </c>
      <c r="C59" s="45" t="s">
        <v>111</v>
      </c>
      <c r="D59" s="45" t="s">
        <v>168</v>
      </c>
      <c r="E59" s="45" t="s">
        <v>173</v>
      </c>
      <c r="F59" s="58"/>
      <c r="G59" s="11">
        <f t="shared" si="5"/>
        <v>400000</v>
      </c>
      <c r="H59" s="12">
        <f t="shared" si="5"/>
        <v>400000</v>
      </c>
    </row>
    <row r="60" spans="1:8" ht="47.25" x14ac:dyDescent="0.25">
      <c r="A60" s="46" t="s">
        <v>174</v>
      </c>
      <c r="B60" s="45" t="s">
        <v>97</v>
      </c>
      <c r="C60" s="45" t="s">
        <v>111</v>
      </c>
      <c r="D60" s="45" t="s">
        <v>168</v>
      </c>
      <c r="E60" s="45" t="s">
        <v>175</v>
      </c>
      <c r="F60" s="58"/>
      <c r="G60" s="11">
        <f t="shared" si="5"/>
        <v>400000</v>
      </c>
      <c r="H60" s="12">
        <f t="shared" si="5"/>
        <v>400000</v>
      </c>
    </row>
    <row r="61" spans="1:8" ht="31.5" x14ac:dyDescent="0.25">
      <c r="A61" s="46" t="s">
        <v>136</v>
      </c>
      <c r="B61" s="45" t="s">
        <v>97</v>
      </c>
      <c r="C61" s="45" t="s">
        <v>111</v>
      </c>
      <c r="D61" s="45" t="s">
        <v>168</v>
      </c>
      <c r="E61" s="45" t="s">
        <v>175</v>
      </c>
      <c r="F61" s="45">
        <v>200</v>
      </c>
      <c r="G61" s="76">
        <v>400000</v>
      </c>
      <c r="H61" s="51">
        <v>400000</v>
      </c>
    </row>
    <row r="62" spans="1:8" ht="15.75" x14ac:dyDescent="0.25">
      <c r="A62" s="44" t="s">
        <v>176</v>
      </c>
      <c r="B62" s="45" t="s">
        <v>97</v>
      </c>
      <c r="C62" s="45" t="s">
        <v>111</v>
      </c>
      <c r="D62" s="45">
        <v>10</v>
      </c>
      <c r="E62" s="45"/>
      <c r="F62" s="45"/>
      <c r="G62" s="11">
        <f t="shared" ref="G62:H66" si="6">G63</f>
        <v>19000</v>
      </c>
      <c r="H62" s="12">
        <f t="shared" si="6"/>
        <v>19000</v>
      </c>
    </row>
    <row r="63" spans="1:8" ht="78.75" x14ac:dyDescent="0.25">
      <c r="A63" s="44" t="s">
        <v>67</v>
      </c>
      <c r="B63" s="45" t="s">
        <v>97</v>
      </c>
      <c r="C63" s="45" t="s">
        <v>111</v>
      </c>
      <c r="D63" s="45">
        <v>10</v>
      </c>
      <c r="E63" s="45" t="s">
        <v>169</v>
      </c>
      <c r="F63" s="45"/>
      <c r="G63" s="11">
        <f t="shared" si="6"/>
        <v>19000</v>
      </c>
      <c r="H63" s="12">
        <f t="shared" si="6"/>
        <v>19000</v>
      </c>
    </row>
    <row r="64" spans="1:8" ht="126" x14ac:dyDescent="0.25">
      <c r="A64" s="46" t="s">
        <v>177</v>
      </c>
      <c r="B64" s="45" t="s">
        <v>97</v>
      </c>
      <c r="C64" s="45" t="s">
        <v>111</v>
      </c>
      <c r="D64" s="45">
        <v>10</v>
      </c>
      <c r="E64" s="45" t="s">
        <v>178</v>
      </c>
      <c r="F64" s="45"/>
      <c r="G64" s="11">
        <f t="shared" si="6"/>
        <v>19000</v>
      </c>
      <c r="H64" s="12">
        <f t="shared" si="6"/>
        <v>19000</v>
      </c>
    </row>
    <row r="65" spans="1:8" ht="31.5" x14ac:dyDescent="0.25">
      <c r="A65" s="46" t="s">
        <v>179</v>
      </c>
      <c r="B65" s="45" t="s">
        <v>97</v>
      </c>
      <c r="C65" s="45" t="s">
        <v>111</v>
      </c>
      <c r="D65" s="45">
        <v>10</v>
      </c>
      <c r="E65" s="45" t="s">
        <v>180</v>
      </c>
      <c r="F65" s="45"/>
      <c r="G65" s="11">
        <f t="shared" si="6"/>
        <v>19000</v>
      </c>
      <c r="H65" s="12">
        <f t="shared" si="6"/>
        <v>19000</v>
      </c>
    </row>
    <row r="66" spans="1:8" ht="31.5" x14ac:dyDescent="0.25">
      <c r="A66" s="46" t="s">
        <v>181</v>
      </c>
      <c r="B66" s="45" t="s">
        <v>97</v>
      </c>
      <c r="C66" s="45" t="s">
        <v>111</v>
      </c>
      <c r="D66" s="45">
        <v>10</v>
      </c>
      <c r="E66" s="45" t="s">
        <v>182</v>
      </c>
      <c r="F66" s="45"/>
      <c r="G66" s="11">
        <f t="shared" si="6"/>
        <v>19000</v>
      </c>
      <c r="H66" s="12">
        <f t="shared" si="6"/>
        <v>19000</v>
      </c>
    </row>
    <row r="67" spans="1:8" ht="31.5" x14ac:dyDescent="0.25">
      <c r="A67" s="46" t="s">
        <v>136</v>
      </c>
      <c r="B67" s="45" t="s">
        <v>97</v>
      </c>
      <c r="C67" s="45" t="s">
        <v>111</v>
      </c>
      <c r="D67" s="45">
        <v>10</v>
      </c>
      <c r="E67" s="45" t="s">
        <v>182</v>
      </c>
      <c r="F67" s="45">
        <v>200</v>
      </c>
      <c r="G67" s="76">
        <v>19000</v>
      </c>
      <c r="H67" s="51">
        <v>19000</v>
      </c>
    </row>
    <row r="68" spans="1:8" ht="15.75" x14ac:dyDescent="0.25">
      <c r="A68" s="41" t="s">
        <v>183</v>
      </c>
      <c r="B68" s="42" t="s">
        <v>97</v>
      </c>
      <c r="C68" s="42" t="s">
        <v>120</v>
      </c>
      <c r="D68" s="42"/>
      <c r="E68" s="42"/>
      <c r="F68" s="42"/>
      <c r="G68" s="75">
        <f t="shared" ref="G68:H73" si="7">G69</f>
        <v>60000</v>
      </c>
      <c r="H68" s="43">
        <f t="shared" si="7"/>
        <v>60000</v>
      </c>
    </row>
    <row r="69" spans="1:8" ht="15.75" x14ac:dyDescent="0.25">
      <c r="A69" s="44" t="s">
        <v>184</v>
      </c>
      <c r="B69" s="45" t="s">
        <v>97</v>
      </c>
      <c r="C69" s="45" t="s">
        <v>120</v>
      </c>
      <c r="D69" s="45">
        <v>12</v>
      </c>
      <c r="E69" s="45"/>
      <c r="F69" s="45"/>
      <c r="G69" s="11">
        <f t="shared" si="7"/>
        <v>60000</v>
      </c>
      <c r="H69" s="12">
        <f t="shared" si="7"/>
        <v>60000</v>
      </c>
    </row>
    <row r="70" spans="1:8" ht="63" x14ac:dyDescent="0.25">
      <c r="A70" s="44" t="s">
        <v>185</v>
      </c>
      <c r="B70" s="45" t="s">
        <v>97</v>
      </c>
      <c r="C70" s="45" t="s">
        <v>120</v>
      </c>
      <c r="D70" s="45">
        <v>12</v>
      </c>
      <c r="E70" s="45" t="s">
        <v>186</v>
      </c>
      <c r="F70" s="47"/>
      <c r="G70" s="77">
        <f t="shared" si="7"/>
        <v>60000</v>
      </c>
      <c r="H70" s="59">
        <f t="shared" si="7"/>
        <v>60000</v>
      </c>
    </row>
    <row r="71" spans="1:8" ht="78.75" x14ac:dyDescent="0.25">
      <c r="A71" s="44" t="s">
        <v>187</v>
      </c>
      <c r="B71" s="45" t="s">
        <v>97</v>
      </c>
      <c r="C71" s="45" t="s">
        <v>120</v>
      </c>
      <c r="D71" s="45" t="s">
        <v>188</v>
      </c>
      <c r="E71" s="45" t="s">
        <v>189</v>
      </c>
      <c r="F71" s="47"/>
      <c r="G71" s="77">
        <f t="shared" si="7"/>
        <v>60000</v>
      </c>
      <c r="H71" s="59">
        <f t="shared" si="7"/>
        <v>60000</v>
      </c>
    </row>
    <row r="72" spans="1:8" ht="31.5" x14ac:dyDescent="0.25">
      <c r="A72" s="44" t="s">
        <v>190</v>
      </c>
      <c r="B72" s="45" t="s">
        <v>97</v>
      </c>
      <c r="C72" s="47" t="s">
        <v>120</v>
      </c>
      <c r="D72" s="47">
        <v>12</v>
      </c>
      <c r="E72" s="47" t="s">
        <v>191</v>
      </c>
      <c r="F72" s="47"/>
      <c r="G72" s="77">
        <f t="shared" si="7"/>
        <v>60000</v>
      </c>
      <c r="H72" s="59">
        <f t="shared" si="7"/>
        <v>60000</v>
      </c>
    </row>
    <row r="73" spans="1:8" ht="15.75" x14ac:dyDescent="0.25">
      <c r="A73" s="44" t="s">
        <v>192</v>
      </c>
      <c r="B73" s="45" t="s">
        <v>97</v>
      </c>
      <c r="C73" s="47" t="s">
        <v>120</v>
      </c>
      <c r="D73" s="47">
        <v>12</v>
      </c>
      <c r="E73" s="47" t="s">
        <v>193</v>
      </c>
      <c r="F73" s="47"/>
      <c r="G73" s="77">
        <f t="shared" si="7"/>
        <v>60000</v>
      </c>
      <c r="H73" s="59">
        <f t="shared" si="7"/>
        <v>60000</v>
      </c>
    </row>
    <row r="74" spans="1:8" ht="31.5" x14ac:dyDescent="0.25">
      <c r="A74" s="50" t="s">
        <v>136</v>
      </c>
      <c r="B74" s="45" t="s">
        <v>97</v>
      </c>
      <c r="C74" s="45" t="s">
        <v>120</v>
      </c>
      <c r="D74" s="45">
        <v>12</v>
      </c>
      <c r="E74" s="45" t="s">
        <v>193</v>
      </c>
      <c r="F74" s="45">
        <v>200</v>
      </c>
      <c r="G74" s="76">
        <v>60000</v>
      </c>
      <c r="H74" s="51">
        <v>60000</v>
      </c>
    </row>
    <row r="75" spans="1:8" ht="15.75" x14ac:dyDescent="0.25">
      <c r="A75" s="41" t="s">
        <v>194</v>
      </c>
      <c r="B75" s="42" t="s">
        <v>97</v>
      </c>
      <c r="C75" s="42" t="s">
        <v>195</v>
      </c>
      <c r="D75" s="42" t="s">
        <v>100</v>
      </c>
      <c r="E75" s="42"/>
      <c r="F75" s="42"/>
      <c r="G75" s="75">
        <f>G76</f>
        <v>3200000</v>
      </c>
      <c r="H75" s="43">
        <f>H76</f>
        <v>3200000</v>
      </c>
    </row>
    <row r="76" spans="1:8" ht="15.75" x14ac:dyDescent="0.25">
      <c r="A76" s="44" t="s">
        <v>196</v>
      </c>
      <c r="B76" s="45" t="s">
        <v>97</v>
      </c>
      <c r="C76" s="45" t="s">
        <v>195</v>
      </c>
      <c r="D76" s="45" t="s">
        <v>111</v>
      </c>
      <c r="E76" s="45"/>
      <c r="F76" s="45"/>
      <c r="G76" s="11">
        <f>G77+G85</f>
        <v>3200000</v>
      </c>
      <c r="H76" s="12">
        <f>H77+H85</f>
        <v>3200000</v>
      </c>
    </row>
    <row r="77" spans="1:8" ht="47.25" x14ac:dyDescent="0.25">
      <c r="A77" s="44" t="s">
        <v>197</v>
      </c>
      <c r="B77" s="45" t="s">
        <v>97</v>
      </c>
      <c r="C77" s="45" t="s">
        <v>195</v>
      </c>
      <c r="D77" s="47" t="s">
        <v>111</v>
      </c>
      <c r="E77" s="45" t="s">
        <v>198</v>
      </c>
      <c r="F77" s="47"/>
      <c r="G77" s="11">
        <f>G78</f>
        <v>3200000</v>
      </c>
      <c r="H77" s="12">
        <f>H78</f>
        <v>3200000</v>
      </c>
    </row>
    <row r="78" spans="1:8" ht="94.5" x14ac:dyDescent="0.25">
      <c r="A78" s="44" t="s">
        <v>199</v>
      </c>
      <c r="B78" s="45" t="s">
        <v>97</v>
      </c>
      <c r="C78" s="45" t="s">
        <v>195</v>
      </c>
      <c r="D78" s="47" t="s">
        <v>111</v>
      </c>
      <c r="E78" s="45" t="s">
        <v>200</v>
      </c>
      <c r="F78" s="47"/>
      <c r="G78" s="11">
        <f>G79+G82</f>
        <v>3200000</v>
      </c>
      <c r="H78" s="12">
        <f>H79+H82</f>
        <v>3200000</v>
      </c>
    </row>
    <row r="79" spans="1:8" ht="31.5" x14ac:dyDescent="0.25">
      <c r="A79" s="46" t="s">
        <v>201</v>
      </c>
      <c r="B79" s="45" t="s">
        <v>97</v>
      </c>
      <c r="C79" s="45" t="s">
        <v>195</v>
      </c>
      <c r="D79" s="45" t="s">
        <v>111</v>
      </c>
      <c r="E79" s="45" t="s">
        <v>202</v>
      </c>
      <c r="F79" s="45"/>
      <c r="G79" s="11">
        <f>G80</f>
        <v>3000000</v>
      </c>
      <c r="H79" s="12">
        <f>H80</f>
        <v>3000000</v>
      </c>
    </row>
    <row r="80" spans="1:8" ht="15.75" x14ac:dyDescent="0.25">
      <c r="A80" s="50" t="s">
        <v>203</v>
      </c>
      <c r="B80" s="45" t="s">
        <v>97</v>
      </c>
      <c r="C80" s="45" t="s">
        <v>195</v>
      </c>
      <c r="D80" s="47" t="s">
        <v>111</v>
      </c>
      <c r="E80" s="45" t="s">
        <v>204</v>
      </c>
      <c r="F80" s="47"/>
      <c r="G80" s="11">
        <f>G81</f>
        <v>3000000</v>
      </c>
      <c r="H80" s="12">
        <f>H81</f>
        <v>3000000</v>
      </c>
    </row>
    <row r="81" spans="1:8" ht="31.5" x14ac:dyDescent="0.25">
      <c r="A81" s="44" t="s">
        <v>136</v>
      </c>
      <c r="B81" s="45" t="s">
        <v>97</v>
      </c>
      <c r="C81" s="45" t="s">
        <v>195</v>
      </c>
      <c r="D81" s="47" t="s">
        <v>111</v>
      </c>
      <c r="E81" s="45" t="s">
        <v>204</v>
      </c>
      <c r="F81" s="47">
        <v>200</v>
      </c>
      <c r="G81" s="76">
        <v>3000000</v>
      </c>
      <c r="H81" s="51">
        <v>3000000</v>
      </c>
    </row>
    <row r="82" spans="1:8" ht="31.5" x14ac:dyDescent="0.25">
      <c r="A82" s="46" t="s">
        <v>205</v>
      </c>
      <c r="B82" s="45" t="s">
        <v>97</v>
      </c>
      <c r="C82" s="45" t="s">
        <v>195</v>
      </c>
      <c r="D82" s="45" t="s">
        <v>111</v>
      </c>
      <c r="E82" s="45" t="s">
        <v>206</v>
      </c>
      <c r="F82" s="45"/>
      <c r="G82" s="11">
        <f>G83</f>
        <v>200000</v>
      </c>
      <c r="H82" s="12">
        <f>H83</f>
        <v>200000</v>
      </c>
    </row>
    <row r="83" spans="1:8" ht="31.5" x14ac:dyDescent="0.25">
      <c r="A83" s="50" t="s">
        <v>207</v>
      </c>
      <c r="B83" s="45" t="s">
        <v>97</v>
      </c>
      <c r="C83" s="45" t="s">
        <v>195</v>
      </c>
      <c r="D83" s="47" t="s">
        <v>111</v>
      </c>
      <c r="E83" s="45" t="s">
        <v>208</v>
      </c>
      <c r="F83" s="47"/>
      <c r="G83" s="11">
        <f>G84</f>
        <v>200000</v>
      </c>
      <c r="H83" s="12">
        <f>H84</f>
        <v>200000</v>
      </c>
    </row>
    <row r="84" spans="1:8" ht="31.5" x14ac:dyDescent="0.25">
      <c r="A84" s="44" t="s">
        <v>136</v>
      </c>
      <c r="B84" s="45" t="s">
        <v>97</v>
      </c>
      <c r="C84" s="45" t="s">
        <v>195</v>
      </c>
      <c r="D84" s="47" t="s">
        <v>111</v>
      </c>
      <c r="E84" s="45" t="s">
        <v>208</v>
      </c>
      <c r="F84" s="47">
        <v>200</v>
      </c>
      <c r="G84" s="76">
        <v>200000</v>
      </c>
      <c r="H84" s="51">
        <v>200000</v>
      </c>
    </row>
    <row r="85" spans="1:8" ht="63" x14ac:dyDescent="0.25">
      <c r="A85" s="44" t="s">
        <v>258</v>
      </c>
      <c r="B85" s="45" t="s">
        <v>97</v>
      </c>
      <c r="C85" s="45" t="s">
        <v>195</v>
      </c>
      <c r="D85" s="47" t="s">
        <v>111</v>
      </c>
      <c r="E85" s="45" t="s">
        <v>218</v>
      </c>
      <c r="F85" s="47"/>
      <c r="G85" s="11">
        <f>G86</f>
        <v>0</v>
      </c>
      <c r="H85" s="12">
        <f>H86</f>
        <v>0</v>
      </c>
    </row>
    <row r="86" spans="1:8" ht="110.25" x14ac:dyDescent="0.25">
      <c r="A86" s="44" t="s">
        <v>259</v>
      </c>
      <c r="B86" s="45" t="s">
        <v>97</v>
      </c>
      <c r="C86" s="45" t="s">
        <v>195</v>
      </c>
      <c r="D86" s="47" t="s">
        <v>111</v>
      </c>
      <c r="E86" s="45" t="s">
        <v>220</v>
      </c>
      <c r="F86" s="47"/>
      <c r="G86" s="11">
        <f>G87+G90</f>
        <v>0</v>
      </c>
      <c r="H86" s="12">
        <f>H87+H90</f>
        <v>0</v>
      </c>
    </row>
    <row r="87" spans="1:8" ht="31.5" x14ac:dyDescent="0.25">
      <c r="A87" s="44" t="s">
        <v>260</v>
      </c>
      <c r="B87" s="45" t="s">
        <v>97</v>
      </c>
      <c r="C87" s="45" t="s">
        <v>195</v>
      </c>
      <c r="D87" s="47" t="s">
        <v>111</v>
      </c>
      <c r="E87" s="45" t="s">
        <v>222</v>
      </c>
      <c r="F87" s="47"/>
      <c r="G87" s="11">
        <f>G88</f>
        <v>0</v>
      </c>
      <c r="H87" s="12">
        <f>H88</f>
        <v>0</v>
      </c>
    </row>
    <row r="88" spans="1:8" ht="31.5" x14ac:dyDescent="0.25">
      <c r="A88" s="44" t="s">
        <v>261</v>
      </c>
      <c r="B88" s="45" t="s">
        <v>97</v>
      </c>
      <c r="C88" s="45" t="s">
        <v>195</v>
      </c>
      <c r="D88" s="47" t="s">
        <v>111</v>
      </c>
      <c r="E88" s="45" t="s">
        <v>262</v>
      </c>
      <c r="F88" s="47"/>
      <c r="G88" s="11">
        <f>G89</f>
        <v>0</v>
      </c>
      <c r="H88" s="12">
        <f>H89</f>
        <v>0</v>
      </c>
    </row>
    <row r="89" spans="1:8" ht="31.5" x14ac:dyDescent="0.25">
      <c r="A89" s="44" t="s">
        <v>136</v>
      </c>
      <c r="B89" s="45" t="s">
        <v>97</v>
      </c>
      <c r="C89" s="45" t="s">
        <v>195</v>
      </c>
      <c r="D89" s="47" t="s">
        <v>111</v>
      </c>
      <c r="E89" s="45" t="s">
        <v>262</v>
      </c>
      <c r="F89" s="47">
        <v>200</v>
      </c>
      <c r="G89" s="76">
        <v>0</v>
      </c>
      <c r="H89" s="51">
        <v>0</v>
      </c>
    </row>
    <row r="90" spans="1:8" ht="31.5" x14ac:dyDescent="0.25">
      <c r="A90" s="44" t="s">
        <v>263</v>
      </c>
      <c r="B90" s="45" t="s">
        <v>97</v>
      </c>
      <c r="C90" s="45" t="s">
        <v>195</v>
      </c>
      <c r="D90" s="47" t="s">
        <v>111</v>
      </c>
      <c r="E90" s="45" t="s">
        <v>264</v>
      </c>
      <c r="F90" s="47"/>
      <c r="G90" s="11">
        <f>G91</f>
        <v>0</v>
      </c>
      <c r="H90" s="12">
        <f>H91</f>
        <v>0</v>
      </c>
    </row>
    <row r="91" spans="1:8" ht="31.5" x14ac:dyDescent="0.25">
      <c r="A91" s="44" t="s">
        <v>261</v>
      </c>
      <c r="B91" s="45" t="s">
        <v>97</v>
      </c>
      <c r="C91" s="45" t="s">
        <v>195</v>
      </c>
      <c r="D91" s="47" t="s">
        <v>111</v>
      </c>
      <c r="E91" s="45" t="s">
        <v>265</v>
      </c>
      <c r="F91" s="47"/>
      <c r="G91" s="11">
        <f>G92</f>
        <v>0</v>
      </c>
      <c r="H91" s="12">
        <f>H92</f>
        <v>0</v>
      </c>
    </row>
    <row r="92" spans="1:8" ht="31.5" x14ac:dyDescent="0.25">
      <c r="A92" s="44" t="s">
        <v>136</v>
      </c>
      <c r="B92" s="45" t="s">
        <v>97</v>
      </c>
      <c r="C92" s="45" t="s">
        <v>195</v>
      </c>
      <c r="D92" s="47" t="s">
        <v>111</v>
      </c>
      <c r="E92" s="45" t="s">
        <v>265</v>
      </c>
      <c r="F92" s="47">
        <v>200</v>
      </c>
      <c r="G92" s="76">
        <v>0</v>
      </c>
      <c r="H92" s="51">
        <v>0</v>
      </c>
    </row>
    <row r="93" spans="1:8" ht="15.75" x14ac:dyDescent="0.25">
      <c r="A93" s="41" t="s">
        <v>229</v>
      </c>
      <c r="B93" s="42" t="s">
        <v>97</v>
      </c>
      <c r="C93" s="42">
        <v>10</v>
      </c>
      <c r="D93" s="42"/>
      <c r="E93" s="42"/>
      <c r="F93" s="42"/>
      <c r="G93" s="75">
        <f t="shared" ref="G93:H98" si="8">G94</f>
        <v>205859.4</v>
      </c>
      <c r="H93" s="43">
        <f t="shared" si="8"/>
        <v>205859.4</v>
      </c>
    </row>
    <row r="94" spans="1:8" ht="15.75" x14ac:dyDescent="0.25">
      <c r="A94" s="44" t="s">
        <v>230</v>
      </c>
      <c r="B94" s="45" t="s">
        <v>97</v>
      </c>
      <c r="C94" s="45">
        <v>10</v>
      </c>
      <c r="D94" s="45" t="s">
        <v>99</v>
      </c>
      <c r="E94" s="45"/>
      <c r="F94" s="45"/>
      <c r="G94" s="11">
        <f t="shared" si="8"/>
        <v>205859.4</v>
      </c>
      <c r="H94" s="12">
        <f t="shared" si="8"/>
        <v>205859.4</v>
      </c>
    </row>
    <row r="95" spans="1:8" ht="47.25" x14ac:dyDescent="0.25">
      <c r="A95" s="46" t="s">
        <v>266</v>
      </c>
      <c r="B95" s="45" t="s">
        <v>97</v>
      </c>
      <c r="C95" s="45">
        <v>10</v>
      </c>
      <c r="D95" s="45" t="s">
        <v>99</v>
      </c>
      <c r="E95" s="45" t="s">
        <v>232</v>
      </c>
      <c r="F95" s="47"/>
      <c r="G95" s="11">
        <f t="shared" si="8"/>
        <v>205859.4</v>
      </c>
      <c r="H95" s="12">
        <f t="shared" si="8"/>
        <v>205859.4</v>
      </c>
    </row>
    <row r="96" spans="1:8" ht="63" x14ac:dyDescent="0.25">
      <c r="A96" s="48" t="s">
        <v>233</v>
      </c>
      <c r="B96" s="45" t="s">
        <v>97</v>
      </c>
      <c r="C96" s="45">
        <v>10</v>
      </c>
      <c r="D96" s="45" t="s">
        <v>99</v>
      </c>
      <c r="E96" s="45" t="s">
        <v>234</v>
      </c>
      <c r="F96" s="47"/>
      <c r="G96" s="11">
        <f t="shared" si="8"/>
        <v>205859.4</v>
      </c>
      <c r="H96" s="12">
        <f t="shared" si="8"/>
        <v>205859.4</v>
      </c>
    </row>
    <row r="97" spans="1:8" ht="31.5" x14ac:dyDescent="0.25">
      <c r="A97" s="48" t="s">
        <v>235</v>
      </c>
      <c r="B97" s="45" t="s">
        <v>97</v>
      </c>
      <c r="C97" s="45">
        <v>10</v>
      </c>
      <c r="D97" s="45" t="s">
        <v>99</v>
      </c>
      <c r="E97" s="45" t="s">
        <v>236</v>
      </c>
      <c r="F97" s="47"/>
      <c r="G97" s="11">
        <f t="shared" si="8"/>
        <v>205859.4</v>
      </c>
      <c r="H97" s="12">
        <f t="shared" si="8"/>
        <v>205859.4</v>
      </c>
    </row>
    <row r="98" spans="1:8" ht="31.5" x14ac:dyDescent="0.25">
      <c r="A98" s="48" t="s">
        <v>237</v>
      </c>
      <c r="B98" s="45" t="s">
        <v>97</v>
      </c>
      <c r="C98" s="45">
        <v>10</v>
      </c>
      <c r="D98" s="45" t="s">
        <v>99</v>
      </c>
      <c r="E98" s="45" t="s">
        <v>238</v>
      </c>
      <c r="F98" s="47"/>
      <c r="G98" s="11">
        <f t="shared" si="8"/>
        <v>205859.4</v>
      </c>
      <c r="H98" s="12">
        <f t="shared" si="8"/>
        <v>205859.4</v>
      </c>
    </row>
    <row r="99" spans="1:8" ht="15.75" x14ac:dyDescent="0.25">
      <c r="A99" s="48" t="s">
        <v>153</v>
      </c>
      <c r="B99" s="45" t="s">
        <v>97</v>
      </c>
      <c r="C99" s="45">
        <v>10</v>
      </c>
      <c r="D99" s="45" t="s">
        <v>99</v>
      </c>
      <c r="E99" s="45" t="s">
        <v>238</v>
      </c>
      <c r="F99" s="47">
        <v>300</v>
      </c>
      <c r="G99" s="76">
        <v>205859.4</v>
      </c>
      <c r="H99" s="51">
        <v>205859.4</v>
      </c>
    </row>
    <row r="100" spans="1:8" ht="15.75" x14ac:dyDescent="0.25">
      <c r="A100" s="41" t="s">
        <v>239</v>
      </c>
      <c r="B100" s="42" t="s">
        <v>97</v>
      </c>
      <c r="C100" s="42">
        <v>11</v>
      </c>
      <c r="D100" s="42" t="s">
        <v>100</v>
      </c>
      <c r="E100" s="42"/>
      <c r="F100" s="42"/>
      <c r="G100" s="75">
        <f t="shared" ref="G100:H105" si="9">G101</f>
        <v>10000</v>
      </c>
      <c r="H100" s="43">
        <f t="shared" si="9"/>
        <v>10000</v>
      </c>
    </row>
    <row r="101" spans="1:8" ht="15.75" x14ac:dyDescent="0.25">
      <c r="A101" s="44" t="s">
        <v>240</v>
      </c>
      <c r="B101" s="45" t="s">
        <v>97</v>
      </c>
      <c r="C101" s="45">
        <v>11</v>
      </c>
      <c r="D101" s="45" t="s">
        <v>102</v>
      </c>
      <c r="E101" s="45"/>
      <c r="F101" s="45"/>
      <c r="G101" s="11">
        <f t="shared" si="9"/>
        <v>10000</v>
      </c>
      <c r="H101" s="12">
        <f t="shared" si="9"/>
        <v>10000</v>
      </c>
    </row>
    <row r="102" spans="1:8" ht="63" x14ac:dyDescent="0.25">
      <c r="A102" s="46" t="s">
        <v>65</v>
      </c>
      <c r="B102" s="45" t="s">
        <v>97</v>
      </c>
      <c r="C102" s="45">
        <v>11</v>
      </c>
      <c r="D102" s="45" t="s">
        <v>102</v>
      </c>
      <c r="E102" s="45" t="s">
        <v>241</v>
      </c>
      <c r="F102" s="47"/>
      <c r="G102" s="11">
        <f t="shared" si="9"/>
        <v>10000</v>
      </c>
      <c r="H102" s="12">
        <f t="shared" si="9"/>
        <v>10000</v>
      </c>
    </row>
    <row r="103" spans="1:8" ht="94.5" x14ac:dyDescent="0.25">
      <c r="A103" s="46" t="s">
        <v>242</v>
      </c>
      <c r="B103" s="45" t="s">
        <v>97</v>
      </c>
      <c r="C103" s="45">
        <v>11</v>
      </c>
      <c r="D103" s="45" t="s">
        <v>102</v>
      </c>
      <c r="E103" s="45" t="s">
        <v>243</v>
      </c>
      <c r="F103" s="47"/>
      <c r="G103" s="11">
        <f t="shared" si="9"/>
        <v>10000</v>
      </c>
      <c r="H103" s="12">
        <f t="shared" si="9"/>
        <v>10000</v>
      </c>
    </row>
    <row r="104" spans="1:8" ht="63" x14ac:dyDescent="0.25">
      <c r="A104" s="46" t="s">
        <v>244</v>
      </c>
      <c r="B104" s="45" t="s">
        <v>97</v>
      </c>
      <c r="C104" s="45">
        <v>11</v>
      </c>
      <c r="D104" s="45" t="s">
        <v>102</v>
      </c>
      <c r="E104" s="45" t="s">
        <v>245</v>
      </c>
      <c r="F104" s="45"/>
      <c r="G104" s="11">
        <f t="shared" si="9"/>
        <v>10000</v>
      </c>
      <c r="H104" s="12">
        <f t="shared" si="9"/>
        <v>10000</v>
      </c>
    </row>
    <row r="105" spans="1:8" ht="63" x14ac:dyDescent="0.25">
      <c r="A105" s="46" t="s">
        <v>246</v>
      </c>
      <c r="B105" s="45" t="s">
        <v>97</v>
      </c>
      <c r="C105" s="45">
        <v>11</v>
      </c>
      <c r="D105" s="45" t="s">
        <v>102</v>
      </c>
      <c r="E105" s="45" t="s">
        <v>247</v>
      </c>
      <c r="F105" s="47"/>
      <c r="G105" s="11">
        <f t="shared" si="9"/>
        <v>10000</v>
      </c>
      <c r="H105" s="12">
        <f t="shared" si="9"/>
        <v>10000</v>
      </c>
    </row>
    <row r="106" spans="1:8" ht="32.25" thickBot="1" x14ac:dyDescent="0.3">
      <c r="A106" s="66" t="s">
        <v>136</v>
      </c>
      <c r="B106" s="67" t="s">
        <v>97</v>
      </c>
      <c r="C106" s="67" t="s">
        <v>248</v>
      </c>
      <c r="D106" s="68" t="s">
        <v>102</v>
      </c>
      <c r="E106" s="67" t="s">
        <v>247</v>
      </c>
      <c r="F106" s="68">
        <v>200</v>
      </c>
      <c r="G106" s="78">
        <v>10000</v>
      </c>
      <c r="H106" s="69">
        <v>10000</v>
      </c>
    </row>
  </sheetData>
  <mergeCells count="8">
    <mergeCell ref="A8:H8"/>
    <mergeCell ref="A10:H10"/>
    <mergeCell ref="A1:H1"/>
    <mergeCell ref="A2:H2"/>
    <mergeCell ref="A3:H3"/>
    <mergeCell ref="A4:H4"/>
    <mergeCell ref="A5:H5"/>
    <mergeCell ref="A7:H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Лист1</vt:lpstr>
      <vt:lpstr>Лист2</vt:lpstr>
      <vt:lpstr>ПРОЕКТ</vt:lpstr>
      <vt:lpstr>ПРОЕКТ 2 ГОДА</vt:lpstr>
      <vt:lpstr>Лист2!_GoBack</vt:lpstr>
      <vt:lpstr>Лист2!Область_печати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2020-11-11T09:11:25Z</dcterms:modified>
</cp:coreProperties>
</file>